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607" documentId="120_S{2AC9BD13-BADA-5192-A53E-5A8FF88502F6}" xr6:coauthVersionLast="47" xr6:coauthVersionMax="47" xr10:uidLastSave="{BAD48C7E-74DD-4D1A-8F0E-378E8EBCA6C9}"/>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3" i="4"/>
  <c r="G3" i="4"/>
  <c r="I3" i="4"/>
  <c r="J3" i="4"/>
  <c r="L3" i="4"/>
  <c r="B4" i="4"/>
  <c r="G4" i="4"/>
  <c r="I4" i="4"/>
  <c r="J4" i="4"/>
  <c r="L4" i="4"/>
  <c r="B5" i="4"/>
  <c r="G5" i="4"/>
  <c r="I5" i="4"/>
  <c r="J5" i="4"/>
  <c r="L5" i="4"/>
  <c r="B6" i="4"/>
  <c r="G6" i="4"/>
  <c r="I6" i="4"/>
  <c r="J6" i="4"/>
  <c r="L6"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13" i="1"/>
  <c r="G13" i="1"/>
  <c r="I13" i="1"/>
  <c r="J13" i="1"/>
  <c r="L13" i="1"/>
  <c r="B14" i="1"/>
  <c r="G14" i="1"/>
  <c r="I14" i="1"/>
  <c r="J14" i="1"/>
  <c r="L14" i="1"/>
  <c r="B15" i="1"/>
  <c r="G15" i="1"/>
  <c r="I15" i="1"/>
  <c r="J15" i="1"/>
  <c r="L15"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G2" i="5"/>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<sst xmlns="http://schemas.openxmlformats.org/spreadsheetml/2006/main" count="180281" uniqueCount="39124">
  <si>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</si>
  <si>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</si>
  <si>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</si>
  <si>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</si>
  <si>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</si>
  <si>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</si>
  <si>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</si>
  <si>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</si>
  <si>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</si>
  <si>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</si>
  <si>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</si>
  <si>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</si>
  <si>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</si>
  <si>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</si>
  <si>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</si>
  <si>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</si>
  <si>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</si>
  <si>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</si>
  <si>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</si>
  <si>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</si>
  <si>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</si>
  <si>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</si>
  <si>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</si>
  <si>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</si>
  <si>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</si>
  <si>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</si>
  <si>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</si>
  <si>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</si>
  <si>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</si>
  <si>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</si>
  <si>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</si>
  <si>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</si>
  <si>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</si>
  <si>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</si>
  <si>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</si>
  <si>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</si>
  <si>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</si>
  <si>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</si>
  <si>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</si>
  <si>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</si>
  <si>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</si>
  <si>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</si>
  <si>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</si>
  <si>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</si>
  <si>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</si>
  <si>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</si>
  <si>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</si>
  <si>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</si>
  <si>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</si>
  <si>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</si>
  <si>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</si>
  <si>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</si>
  <si>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</si>
  <si>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</si>
  <si>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</si>
  <si>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</si>
  <si>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</si>
  <si>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</si>
  <si>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</si>
  <si>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</si>
  <si>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</si>
  <si>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</si>
  <si>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</si>
  <si>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</si>
  <si>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</si>
  <si>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</si>
  <si>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</si>
  <si>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</si>
  <si>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</si>
  <si>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</si>
  <si>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</si>
  <si>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</si>
  <si>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</si>
  <si>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</si>
  <si>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</si>
  <si>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</si>
  <si>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</si>
  <si>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</si>
  <si>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</si>
  <si>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</si>
  <si>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</si>
  <si>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</si>
  <si>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</si>
  <si>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</si>
  <si>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</si>
  <si>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</si>
  <si>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</si>
  <si>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</si>
  <si>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</si>
  <si>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</si>
  <si>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</si>
  <si>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</si>
  <si>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</si>
  <si>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</si>
  <si>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</si>
  <si>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</si>
  <si>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</si>
  <si>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</si>
  <si>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</si>
  <si>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</si>
  <si>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</si>
  <si>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</si>
  <si>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</si>
  <si>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</si>
  <si>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</si>
  <si>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</si>
  <si>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</si>
  <si>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</si>
  <si>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</si>
  <si>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</si>
  <si>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</si>
  <si>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</si>
  <si>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</si>
  <si>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</si>
  <si>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</si>
  <si>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</si>
  <si>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</si>
  <si>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</si>
  <si>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</si>
  <si>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</si>
  <si>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</si>
  <si>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</si>
  <si>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</si>
  <si>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</si>
  <si>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</si>
  <si>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</si>
  <si>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</si>
  <si>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</si>
  <si>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</si>
  <si>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</si>
  <si>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</si>
  <si>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</si>
  <si>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</si>
  <si>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</si>
  <si>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</si>
  <si>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</si>
  <si>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</si>
  <si>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</si>
  <si>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</si>
  <si>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</si>
  <si>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</si>
  <si>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</si>
  <si>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</si>
  <si>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</si>
  <si>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</si>
  <si>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</si>
  <si>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</si>
  <si>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</si>
  <si>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</si>
  <si>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</si>
  <si>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</si>
  <si>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</si>
  <si>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</si>
  <si>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</si>
  <si>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</si>
  <si>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</si>
  <si>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</si>
  <si>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</si>
  <si>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</si>
  <si>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</si>
  <si>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</si>
  <si>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</si>
  <si>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</si>
  <si>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</si>
  <si>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</si>
  <si>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</si>
  <si>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</si>
  <si>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</si>
  <si>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</si>
  <si>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</si>
  <si>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</si>
  <si>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</si>
  <si>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</si>
  <si>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</si>
  <si>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</si>
  <si>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</si>
  <si>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</si>
  <si>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</si>
  <si>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</si>
  <si>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</si>
  <si>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</si>
  <si>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</si>
  <si>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</si>
  <si>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</si>
  <si>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</si>
  <si>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</si>
  <si>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</si>
  <si>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</si>
  <si>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</si>
  <si>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</si>
  <si>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</si>
  <si>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</si>
  <si>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</si>
  <si>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</si>
  <si>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</si>
  <si>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</si>
  <si>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</si>
  <si>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</si>
  <si>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</si>
  <si>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</si>
  <si>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</si>
  <si>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</si>
  <si>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</si>
  <si>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</si>
  <si>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</si>
  <si>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</si>
  <si>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</si>
  <si>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</si>
  <si>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</si>
  <si>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</si>
  <si>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</si>
  <si>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</si>
  <si>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</si>
  <si>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</si>
  <si>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</si>
  <si>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</si>
  <si>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</si>
  <si>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</si>
  <si>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</si>
  <si>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</si>
  <si>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</si>
  <si>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</si>
  <si>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</si>
  <si>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</si>
  <si>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</si>
  <si>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</si>
  <si>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</si>
  <si>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</si>
  <si>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</si>
  <si>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</si>
  <si>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</si>
  <si>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</si>
  <si>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</si>
  <si>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</si>
  <si>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</si>
  <si>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</si>
  <si>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</si>
  <si>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</si>
  <si>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</si>
  <si>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</si>
  <si>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</si>
  <si>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</si>
  <si>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</si>
  <si>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</si>
  <si>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</si>
  <si>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</si>
  <si>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</si>
  <si>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</si>
  <si>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</si>
  <si>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</si>
  <si>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</si>
  <si>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</si>
  <si>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</si>
  <si>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</si>
  <si>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</si>
  <si>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</si>
  <si>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</si>
  <si>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</si>
  <si>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</si>
  <si>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</si>
  <si>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</si>
  <si>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</si>
  <si>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</si>
  <si>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</si>
  <si>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</si>
  <si>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</si>
  <si>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</si>
  <si>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</si>
  <si>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</si>
  <si>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</si>
  <si>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</si>
  <si>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</si>
  <si>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</si>
  <si>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</si>
  <si>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</si>
  <si>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</si>
  <si>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</si>
  <si>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</si>
  <si>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</si>
  <si>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</si>
  <si>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</si>
  <si>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</si>
  <si>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</si>
  <si>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</si>
  <si>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</si>
  <si>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</si>
  <si>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</si>
  <si>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</si>
  <si>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</si>
  <si>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</si>
  <si>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</si>
  <si>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</si>
  <si>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</si>
  <si>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</si>
  <si>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</si>
  <si>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</si>
  <si>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</si>
  <si>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</si>
  <si>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</si>
  <si>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</si>
  <si>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</si>
  <si>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</si>
  <si>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</si>
  <si>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</si>
  <si>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</si>
  <si>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</si>
  <si>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</si>
  <si>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</si>
  <si>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</si>
  <si>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</si>
  <si>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</si>
  <si>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</si>
  <si>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</si>
  <si>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</si>
  <si>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</si>
  <si>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</si>
  <si>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</si>
  <si>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</si>
  <si>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</si>
  <si>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</si>
  <si>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</si>
  <si>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</si>
  <si>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</si>
  <si>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</si>
  <si>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</si>
  <si>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</si>
  <si>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</si>
  <si>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</si>
  <si>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</si>
  <si>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</si>
  <si>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</si>
  <si>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</si>
  <si>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</si>
  <si>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</si>
  <si>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</si>
  <si>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</si>
  <si>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</si>
  <si>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</si>
  <si>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</si>
  <si>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</si>
  <si>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</si>
  <si>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</si>
  <si>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</si>
  <si>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</si>
  <si>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</si>
  <si>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</si>
  <si>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</si>
  <si>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</si>
  <si>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</si>
  <si>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</si>
  <si>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</si>
  <si>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</si>
  <si>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</si>
  <si>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</si>
  <si>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</si>
  <si>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</si>
  <si>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</si>
  <si>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</si>
  <si>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</si>
  <si>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</si>
  <si>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</si>
  <si>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</si>
  <si>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</si>
  <si>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</si>
  <si>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</si>
  <si>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</si>
  <si>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</si>
  <si>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</si>
  <si>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</si>
  <si>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</si>
  <si>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</si>
  <si>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</si>
  <si>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</si>
  <si>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</si>
  <si>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</si>
  <si>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</si>
  <si>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</si>
  <si>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</si>
  <si>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</si>
  <si>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</si>
  <si>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</si>
  <si>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</si>
  <si>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</si>
  <si>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</si>
  <si>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</si>
  <si>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</si>
  <si>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</si>
  <si>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</si>
  <si>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</si>
  <si>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</si>
  <si>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</si>
  <si>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</si>
  <si>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</si>
  <si>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</si>
  <si>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</si>
  <si>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</si>
  <si>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</si>
  <si>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</si>
  <si>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</si>
  <si>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</si>
  <si>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</si>
  <si>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</si>
  <si>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</si>
  <si>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</si>
  <si>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</si>
  <si>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</si>
  <si>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</si>
  <si>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</si>
  <si>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</si>
  <si>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</si>
  <si>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</si>
  <si>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</si>
  <si>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</si>
  <si>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</si>
  <si>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</si>
  <si>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</si>
  <si>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</si>
  <si>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</si>
  <si>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</si>
  <si>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</si>
  <si>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</si>
  <si>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</si>
  <si>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</si>
  <si>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</si>
  <si>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</si>
  <si>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</si>
  <si>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</si>
  <si>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</si>
  <si>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</si>
  <si>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</si>
  <si>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</si>
  <si>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</si>
  <si>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</si>
  <si>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</si>
  <si>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</si>
  <si>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</si>
  <si>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</si>
  <si>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</si>
  <si>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</si>
  <si>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</si>
  <si>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</si>
  <si>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</si>
  <si>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</si>
  <si>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</si>
  <si>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</si>
  <si>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</si>
  <si>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</si>
  <si>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</si>
  <si>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</si>
  <si>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</si>
  <si>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</si>
  <si>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</si>
  <si>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</si>
  <si>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</si>
  <si>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</si>
  <si>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</si>
  <si>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</si>
  <si>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</si>
  <si>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</si>
  <si>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</si>
  <si>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</si>
  <si>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</si>
  <si>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</si>
  <si>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</si>
  <si>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</si>
  <si>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</si>
  <si>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</si>
  <si>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</si>
  <si>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</si>
  <si>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</si>
  <si>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</si>
  <si>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</si>
  <si>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</si>
  <si>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</si>
  <si>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</si>
  <si>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</si>
  <si>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</si>
  <si>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</si>
  <si>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</si>
  <si>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</si>
  <si>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</si>
  <si>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</si>
  <si>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</si>
  <si>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</si>
  <si>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</si>
  <si>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</si>
  <si>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</si>
  <si>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</si>
  <si>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</si>
  <si>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</si>
  <si>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</si>
  <si>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</si>
  <si>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</si>
  <si>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</si>
  <si>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</si>
  <si>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</si>
  <si>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</si>
  <si>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</si>
  <si>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</si>
  <si>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</si>
  <si>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</si>
  <si>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</si>
  <si>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</si>
  <si>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</si>
  <si>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</si>
  <si>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</si>
  <si>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</si>
  <si>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</si>
  <si>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</si>
  <si>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</si>
  <si>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</si>
  <si>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</si>
  <si>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</si>
  <si>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</si>
  <si>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</si>
  <si>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</si>
  <si>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</si>
  <si>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</si>
  <si>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</si>
  <si>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</si>
  <si>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</si>
  <si>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</si>
  <si>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</si>
  <si>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</si>
  <si>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</si>
  <si>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</si>
  <si>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</si>
  <si>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</si>
  <si>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</si>
  <si>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</si>
  <si>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</si>
  <si>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</si>
  <si>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</si>
  <si>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</si>
  <si>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</si>
  <si>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</si>
  <si>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</si>
  <si>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</si>
  <si>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</si>
  <si>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</si>
  <si>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</si>
  <si>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</si>
  <si>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</si>
  <si>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</si>
  <si>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</si>
  <si>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</si>
  <si>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</si>
  <si>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</si>
  <si>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</si>
  <si>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</si>
  <si>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</si>
  <si>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</si>
  <si>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</si>
  <si>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</si>
  <si>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</si>
  <si>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</si>
  <si>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</si>
  <si>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</si>
  <si>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</si>
  <si>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</si>
  <si>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</si>
  <si>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</si>
  <si>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</si>
  <si>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</si>
  <si>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</si>
  <si>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</si>
  <si>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</si>
  <si>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</si>
  <si>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</si>
  <si>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</si>
  <si>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</si>
  <si>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</si>
  <si>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</si>
  <si>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</si>
  <si>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</si>
  <si>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</si>
  <si>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</si>
  <si>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</si>
  <si>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</si>
  <si>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</si>
  <si>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</si>
  <si>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</si>
  <si>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</si>
  <si>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</si>
  <si>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</si>
  <si>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</si>
  <si>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</si>
  <si>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</si>
  <si>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</si>
  <si>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</si>
  <si>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</si>
  <si>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</si>
  <si>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</si>
  <si>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</si>
  <si>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</si>
  <si>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</si>
  <si>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</si>
  <si>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</si>
  <si>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</si>
  <si>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</si>
  <si>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</si>
  <si>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</si>
  <si>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</si>
  <si>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</si>
  <si>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</si>
  <si>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</si>
  <si>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</si>
  <si>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</si>
  <si>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</si>
  <si>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</si>
  <si>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</si>
  <si>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</si>
  <si>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</si>
  <si>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</si>
  <si>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</si>
  <si>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</si>
  <si>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</si>
  <si>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</si>
  <si>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</si>
  <si>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</si>
  <si>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</si>
  <si>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</si>
  <si>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</si>
  <si>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</si>
  <si>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</si>
  <si>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</si>
  <si>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</si>
  <si>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</si>
  <si>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</si>
  <si>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</si>
  <si>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</si>
  <si>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</si>
  <si>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</si>
  <si>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</si>
  <si>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</si>
  <si>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</si>
  <si>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</si>
  <si>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</si>
  <si>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</si>
  <si>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</si>
  <si>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</si>
  <si>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</si>
  <si>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</si>
  <si>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</si>
  <si>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</si>
  <si>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</si>
  <si>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</si>
  <si>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</si>
  <si>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</si>
  <si>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</si>
  <si>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</si>
  <si>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</si>
  <si>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</si>
  <si>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</si>
  <si>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</si>
  <si>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</si>
  <si>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</si>
  <si>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</si>
  <si>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</si>
  <si>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</si>
  <si>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</si>
  <si>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</si>
  <si>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</si>
  <si>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</si>
  <si>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</si>
  <si>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</si>
  <si>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</si>
  <si>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</si>
  <si>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</si>
  <si>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</si>
  <si>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</si>
  <si>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</si>
  <si>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</si>
  <si>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</si>
  <si>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</si>
  <si>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</si>
  <si>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</si>
  <si>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</si>
  <si>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</si>
  <si>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</si>
  <si>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</si>
  <si>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</si>
  <si>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</si>
  <si>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</si>
  <si>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</si>
  <si>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</si>
  <si>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</si>
  <si>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</si>
  <si>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</si>
  <si>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</si>
  <si>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</si>
  <si>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</si>
  <si>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</si>
  <si>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</si>
  <si>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</si>
  <si>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</si>
  <si>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</si>
  <si>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</si>
  <si>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</si>
  <si>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</si>
  <si>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</si>
  <si>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</si>
  <si>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</si>
  <si>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</si>
  <si>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</si>
  <si>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</si>
  <si>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</si>
  <si>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</si>
  <si>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</si>
  <si>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</si>
  <si>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</si>
  <si>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</si>
  <si>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</si>
  <si>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</si>
  <si>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</si>
  <si>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</si>
  <si>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</si>
  <si>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</si>
  <si>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</si>
  <si>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</si>
  <si>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</si>
  <si>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</si>
  <si>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</si>
  <si>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</si>
  <si>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</si>
  <si>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</si>
  <si>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</si>
  <si>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</si>
  <si>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</si>
  <si>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</si>
  <si>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</si>
  <si>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</si>
  <si>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</si>
  <si>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</si>
  <si>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</si>
  <si>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</si>
  <si>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</si>
  <si>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</si>
  <si>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</si>
  <si>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</si>
  <si>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</si>
  <si>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</si>
  <si>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</si>
  <si>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</si>
  <si>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</si>
  <si>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</si>
  <si>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</si>
  <si>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</si>
  <si>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</si>
  <si>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</si>
  <si>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</si>
  <si>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</si>
  <si>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</si>
  <si>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</si>
  <si>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</si>
  <si>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</si>
  <si>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</si>
  <si>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</si>
  <si>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</si>
  <si>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</si>
  <si>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</si>
  <si>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</si>
  <si>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</si>
  <si>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</si>
  <si>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</si>
  <si>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</si>
  <si>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</si>
  <si>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</si>
  <si>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</si>
  <si>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</si>
  <si>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</si>
  <si>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</si>
  <si>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</si>
  <si>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</si>
  <si>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</si>
  <si>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</si>
  <si>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</si>
  <si>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</si>
  <si>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</si>
  <si>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</si>
  <si>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</si>
  <si>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</si>
  <si>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</si>
  <si>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</si>
  <si>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</si>
  <si>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</si>
  <si>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</si>
  <si>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</si>
  <si>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</si>
  <si>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</si>
  <si>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</si>
  <si>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</si>
  <si>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</si>
  <si>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</si>
  <si>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</si>
  <si>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</si>
  <si>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</si>
  <si>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</si>
  <si>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</si>
  <si>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</si>
  <si>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</si>
  <si>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</si>
  <si>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</si>
  <si>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</si>
  <si>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</si>
  <si>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</si>
  <si>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</si>
  <si>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</si>
  <si>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</si>
  <si>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</si>
  <si>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</si>
  <si>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</si>
  <si>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</si>
  <si>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</si>
  <si>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</si>
  <si>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</si>
  <si>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</si>
  <si>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</si>
  <si>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</si>
  <si>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</si>
  <si>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</si>
  <si>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</si>
  <si>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</si>
  <si>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</si>
  <si>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</si>
  <si>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</si>
  <si>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</si>
  <si>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</si>
  <si>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</si>
  <si>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</si>
  <si>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</si>
  <si>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</si>
  <si>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</si>
  <si>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</si>
  <si>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</si>
  <si>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</si>
  <si>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</si>
  <si>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</si>
  <si>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</si>
  <si>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</si>
  <si>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</si>
  <si>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</si>
  <si>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</si>
  <si>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</si>
  <si>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</si>
  <si>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</si>
  <si>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</si>
  <si>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</si>
  <si>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</si>
  <si>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</si>
  <si>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</si>
  <si>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</si>
  <si>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</si>
  <si>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</si>
  <si>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</si>
  <si>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</si>
  <si>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</si>
  <si>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</si>
  <si>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</si>
  <si>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</si>
  <si>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</si>
  <si>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</si>
  <si>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</si>
  <si>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</si>
  <si>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</si>
  <si>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</si>
  <si>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</si>
  <si>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</si>
  <si>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</si>
  <si>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</si>
  <si>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</si>
  <si>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</si>
  <si>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</si>
  <si>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</si>
  <si>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</si>
  <si>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</si>
  <si>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</si>
  <si>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</si>
  <si>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</si>
  <si>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</si>
  <si>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</si>
  <si>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</si>
  <si>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</si>
  <si>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</si>
  <si>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</si>
  <si>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</si>
  <si>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</si>
  <si>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</si>
  <si>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</si>
  <si>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</si>
  <si>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</si>
  <si>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</si>
  <si>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</si>
  <si>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</si>
  <si>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</si>
  <si>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</si>
  <si>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</si>
  <si>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</si>
  <si>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</si>
  <si>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</si>
  <si>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</si>
  <si>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</si>
  <si>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</si>
  <si>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</si>
  <si>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</si>
  <si>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</si>
  <si>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</si>
  <si>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</si>
  <si>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</si>
  <si>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</si>
  <si>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</si>
  <si>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</si>
  <si>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</si>
  <si>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</si>
  <si>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</si>
  <si>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</si>
  <si>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</si>
  <si>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</si>
  <si>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</si>
  <si>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</si>
  <si>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</si>
  <si>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</si>
  <si>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</si>
  <si>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</si>
  <si>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</si>
  <si>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</si>
  <si>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</si>
  <si>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</si>
  <si>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</si>
  <si>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</si>
  <si>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</si>
  <si>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</si>
  <si>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</si>
  <si>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</si>
  <si>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</si>
  <si>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</si>
  <si>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</si>
  <si>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</si>
  <si>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</si>
  <si>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</si>
  <si>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</si>
  <si>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</si>
  <si>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</si>
  <si>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</si>
  <si>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</si>
  <si>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</si>
  <si>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</si>
  <si>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</si>
  <si>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</si>
  <si>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</si>
  <si>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</si>
  <si>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</si>
  <si>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</si>
  <si>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</si>
  <si>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</si>
  <si>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</si>
  <si>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</si>
  <si>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</si>
  <si>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</si>
  <si>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</si>
  <si>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</si>
  <si>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</si>
  <si>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</si>
  <si>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</si>
  <si>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</si>
  <si>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</si>
  <si>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</si>
  <si>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</si>
  <si>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</si>
  <si>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</si>
  <si>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</si>
  <si>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</si>
  <si>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</si>
  <si>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</si>
  <si>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</si>
  <si>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</si>
  <si>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</si>
  <si>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</si>
  <si>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</si>
  <si>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</si>
  <si>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</si>
  <si>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</si>
  <si>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</si>
  <si>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</si>
  <si>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</si>
  <si>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</si>
  <si>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</si>
  <si>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</si>
  <si>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</si>
  <si>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</si>
  <si>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</si>
  <si>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</si>
  <si>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</si>
  <si>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</si>
  <si>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</si>
  <si>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</si>
  <si>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</si>
  <si>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</si>
  <si>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</si>
  <si>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</si>
  <si>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</si>
  <si>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</si>
  <si>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</si>
  <si>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</si>
  <si>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</si>
  <si>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</si>
  <si>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</si>
  <si>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</si>
  <si>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</si>
  <si>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</si>
  <si>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</si>
  <si>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</si>
  <si>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</si>
  <si>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</si>
  <si>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</si>
  <si>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</si>
  <si>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</si>
  <si>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</si>
  <si>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</si>
  <si>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</si>
  <si>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</si>
  <si>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</si>
  <si>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</si>
  <si>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</si>
  <si>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</si>
  <si>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</si>
  <si>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</si>
  <si>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</si>
  <si>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</si>
  <si>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</si>
  <si>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</si>
  <si>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</si>
  <si>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</si>
  <si>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</si>
  <si>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</si>
  <si>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</si>
  <si>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</si>
  <si>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</si>
  <si>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</si>
  <si>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</si>
  <si>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</si>
  <si>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</si>
  <si>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</si>
  <si>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</si>
  <si>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</si>
  <si>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</si>
  <si>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</si>
  <si>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</si>
  <si>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</si>
  <si>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</si>
  <si>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</si>
  <si>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</si>
  <si>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</si>
  <si>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</si>
  <si>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</si>
  <si>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</si>
  <si>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</si>
  <si>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</si>
  <si>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</si>
  <si>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</si>
  <si>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</si>
  <si>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</si>
  <si>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</si>
  <si>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</si>
  <si>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</si>
  <si>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</si>
  <si>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</si>
  <si>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</si>
  <si>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</si>
  <si>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</si>
  <si>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</si>
  <si>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</si>
  <si>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</si>
  <si>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</si>
  <si>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</si>
  <si>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</si>
  <si>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</si>
  <si>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</si>
  <si>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</si>
  <si>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</si>
  <si>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</si>
  <si>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</si>
  <si>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</si>
  <si>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</si>
  <si>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</si>
  <si>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</si>
  <si>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</si>
  <si>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</si>
  <si>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</si>
  <si>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</si>
  <si>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</si>
  <si>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</si>
  <si>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</si>
  <si>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</si>
  <si>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</si>
  <si>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</si>
  <si>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</si>
  <si>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</si>
  <si>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</si>
  <si>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</si>
  <si>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</si>
  <si>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</si>
  <si>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</si>
  <si>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</si>
  <si>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</si>
  <si>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</si>
  <si>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</si>
  <si>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</si>
  <si>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</si>
  <si>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</si>
  <si>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</si>
  <si>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</si>
  <si>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</si>
  <si>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</si>
  <si>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</si>
  <si>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</si>
  <si>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</si>
  <si>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</si>
  <si>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</si>
  <si>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</si>
  <si>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</si>
  <si>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</si>
  <si>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</si>
  <si>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</si>
  <si>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</si>
  <si>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</si>
  <si>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</si>
  <si>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</si>
  <si>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</si>
  <si>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</si>
  <si>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</si>
  <si>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</si>
  <si>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</si>
  <si>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</si>
  <si>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</si>
  <si>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</si>
  <si>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</si>
  <si>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</si>
  <si>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</si>
  <si>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</si>
  <si>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</si>
  <si>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</si>
  <si>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</si>
  <si>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</si>
  <si>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</si>
  <si>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</si>
  <si>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</si>
  <si>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</si>
  <si>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</si>
  <si>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</si>
  <si>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</si>
  <si>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</si>
  <si>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</si>
  <si>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</si>
  <si>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</si>
  <si>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</si>
  <si>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</si>
  <si>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</si>
  <si>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</si>
  <si>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</si>
  <si>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</si>
  <si>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</si>
  <si>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</si>
  <si>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</si>
  <si>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</si>
  <si>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</si>
  <si>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</si>
  <si>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</si>
  <si>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</si>
  <si>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</si>
  <si>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</si>
  <si>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</si>
  <si>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</si>
  <si>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</si>
  <si>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</si>
  <si>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</si>
  <si>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</si>
  <si>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</si>
  <si>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</si>
  <si>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</si>
  <si>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</si>
  <si>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</si>
  <si>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</si>
  <si>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</si>
  <si>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</si>
  <si>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</si>
  <si>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</si>
  <si>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</si>
  <si>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</si>
  <si>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</si>
  <si>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</si>
  <si>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</si>
  <si>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</si>
  <si>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</si>
  <si>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</si>
  <si>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</si>
  <si>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</si>
  <si>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</si>
  <si>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</si>
  <si>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</si>
  <si>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</si>
  <si>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</si>
  <si>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</si>
  <si>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</si>
  <si>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</si>
  <si>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</si>
  <si>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</si>
  <si>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</si>
  <si>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</si>
  <si>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</si>
  <si>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</si>
  <si>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</si>
  <si>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</si>
  <si>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</si>
  <si>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</si>
  <si>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</si>
  <si>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</si>
  <si>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</si>
  <si>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</si>
  <si>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</si>
  <si>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</si>
  <si>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</si>
  <si>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</si>
  <si>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</si>
  <si>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</si>
  <si>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</si>
  <si>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</si>
  <si>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</si>
  <si>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</si>
  <si>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</si>
  <si>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</si>
  <si>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</si>
  <si>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</si>
  <si>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</si>
  <si>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</si>
  <si>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</si>
  <si>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</si>
  <si>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</si>
  <si>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</si>
  <si>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</si>
  <si>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</si>
  <si>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</si>
  <si>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</si>
  <si>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</si>
  <si>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</si>
  <si>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</si>
  <si>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</si>
  <si>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</si>
  <si>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</si>
  <si>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</si>
  <si>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</si>
  <si>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</si>
  <si>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</si>
  <si>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</si>
  <si>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</si>
  <si>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</si>
  <si>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</si>
  <si>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</si>
  <si>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</si>
  <si>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</si>
  <si>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</si>
  <si>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</si>
  <si>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</si>
  <si>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</si>
  <si>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</si>
  <si>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</si>
  <si>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</si>
  <si>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</si>
  <si>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</si>
  <si>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</si>
  <si>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</si>
  <si>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</si>
  <si>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</si>
  <si>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</si>
  <si>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</si>
  <si>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</si>
  <si>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</si>
  <si>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</si>
  <si>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</si>
  <si>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</si>
  <si>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</si>
  <si>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</si>
  <si>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</si>
  <si>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</si>
  <si>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</si>
  <si>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</si>
  <si>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</si>
  <si>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</si>
  <si>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</si>
  <si>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</si>
  <si>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</si>
  <si>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</si>
  <si>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</si>
  <si>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</si>
  <si>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</si>
  <si>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</si>
  <si>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</si>
  <si>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</si>
  <si>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</si>
  <si>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</si>
  <si>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</si>
  <si>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</si>
  <si>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</si>
  <si>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</si>
  <si>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</si>
  <si>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</si>
  <si>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</si>
  <si>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</si>
  <si>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</si>
  <si>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</si>
  <si>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</si>
  <si>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</si>
  <si>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</si>
  <si>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</si>
  <si>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</si>
  <si>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</si>
  <si>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</si>
  <si>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</si>
  <si>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</si>
  <si>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</si>
  <si>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</si>
  <si>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</si>
  <si>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</si>
  <si>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</si>
  <si>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</si>
  <si>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</si>
  <si>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</si>
  <si>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</si>
  <si>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</si>
  <si>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</si>
  <si>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</si>
  <si>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</si>
  <si>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</si>
  <si>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</si>
  <si>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</si>
  <si>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</si>
  <si>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</si>
  <si>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</si>
  <si>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</si>
  <si>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</si>
  <si>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</si>
  <si>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</si>
  <si>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</si>
  <si>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</si>
  <si>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</si>
  <si>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</si>
  <si>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</si>
  <si>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</si>
  <si>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</si>
  <si>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</si>
  <si>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</si>
  <si>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</si>
  <si>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</si>
  <si>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</si>
  <si>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</si>
  <si>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</si>
  <si>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</si>
  <si>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</si>
  <si>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</si>
  <si>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</si>
  <si>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</si>
  <si>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</si>
  <si>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</si>
  <si>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</si>
  <si>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</si>
  <si>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</si>
  <si>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</si>
  <si>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</si>
  <si>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</si>
  <si>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</si>
  <si>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</si>
  <si>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</si>
  <si>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</si>
  <si>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</si>
  <si>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</si>
  <si>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</si>
  <si>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</si>
  <si>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</si>
  <si>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</si>
  <si>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</si>
  <si>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</si>
  <si>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</si>
  <si>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</si>
  <si>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</si>
  <si>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</si>
  <si>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</si>
  <si>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</si>
  <si>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</si>
  <si>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</si>
  <si>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</si>
  <si>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</si>
  <si>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</si>
  <si>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</si>
  <si>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</si>
  <si>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</si>
  <si>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</si>
  <si>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</si>
  <si>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</si>
  <si>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</si>
  <si>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</si>
  <si>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</si>
  <si>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</si>
  <si>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</si>
  <si>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</si>
  <si>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</si>
  <si>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</si>
  <si>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</si>
  <si>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</si>
  <si>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</si>
  <si>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</si>
  <si>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</si>
  <si>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</si>
  <si>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</si>
  <si>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</si>
  <si>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</si>
  <si>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</si>
  <si>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</si>
  <si>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</si>
  <si>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</si>
  <si>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</si>
  <si>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</si>
  <si>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</si>
  <si>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</si>
  <si>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</si>
  <si>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</si>
  <si>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</si>
  <si>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</si>
  <si>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</si>
  <si>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</si>
  <si>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</si>
  <si>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</si>
  <si>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</si>
  <si>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</si>
  <si>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</si>
  <si>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</si>
  <si>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</si>
  <si>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</si>
  <si>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</si>
  <si>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</si>
  <si>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</si>
  <si>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</si>
  <si>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</si>
  <si>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</si>
  <si>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</si>
  <si>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</si>
  <si>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</si>
  <si>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</si>
  <si>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</si>
  <si>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</si>
  <si>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</si>
  <si>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</si>
  <si>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</si>
  <si>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</si>
  <si>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</si>
  <si>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</si>
  <si>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</si>
  <si>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</si>
  <si>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</si>
  <si>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</si>
  <si>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</si>
  <si>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</si>
  <si>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</si>
  <si>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</si>
  <si>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</si>
  <si>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</si>
  <si>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</si>
  <si>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</si>
  <si>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</si>
  <si>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</si>
  <si>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</si>
  <si>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</si>
  <si>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</si>
  <si>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</si>
  <si>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</si>
  <si>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</si>
  <si>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</si>
  <si>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</si>
  <si>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</si>
  <si>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</si>
  <si>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</si>
  <si>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</si>
  <si>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</si>
  <si>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</si>
  <si>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</si>
  <si>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</si>
  <si>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</si>
  <si>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</si>
  <si>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</si>
  <si>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</si>
  <si>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</si>
  <si>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</si>
  <si>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</si>
  <si>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</si>
  <si>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</si>
  <si>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</si>
  <si>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</si>
  <si>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</si>
  <si>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</si>
  <si>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</si>
  <si>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</si>
  <si>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</si>
  <si>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</si>
  <si>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</si>
  <si>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</si>
  <si>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</si>
  <si>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</si>
  <si>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</si>
  <si>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</si>
  <si>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</si>
  <si>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</si>
  <si>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</si>
  <si>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</si>
  <si>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</si>
  <si>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</si>
  <si>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</si>
  <si>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</si>
  <si>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</si>
  <si>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</si>
  <si>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</si>
  <si>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</si>
  <si>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</si>
  <si>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</si>
  <si>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</si>
  <si>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</si>
  <si>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</si>
  <si>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</si>
  <si>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</si>
  <si>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</si>
  <si>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</si>
  <si>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</si>
  <si>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</si>
  <si>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</si>
  <si>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</si>
  <si>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</si>
  <si>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</si>
  <si>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</si>
  <si>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</si>
  <si>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</si>
  <si>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</si>
  <si>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</si>
  <si>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</si>
  <si>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</si>
  <si>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</si>
  <si>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</si>
  <si>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</si>
  <si>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</si>
  <si>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</si>
  <si>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</si>
  <si>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</si>
  <si>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</si>
  <si>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</si>
  <si>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</si>
  <si>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</si>
  <si>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</si>
  <si>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</si>
  <si>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</si>
  <si>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</si>
  <si>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</si>
  <si>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</si>
  <si>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</si>
  <si>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</si>
  <si>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</si>
  <si>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</si>
  <si>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</si>
  <si>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</si>
  <si>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</si>
  <si>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</si>
  <si>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</si>
  <si>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</si>
  <si>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</si>
  <si>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</si>
  <si>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</si>
  <si>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</si>
  <si>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</si>
  <si>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</si>
  <si>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</si>
  <si>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</si>
  <si>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</si>
  <si>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</si>
  <si>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</si>
  <si>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</si>
  <si>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</si>
  <si>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</si>
  <si>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</si>
  <si>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</si>
  <si>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</si>
  <si>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</si>
  <si>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</si>
  <si>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</si>
  <si>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</si>
  <si>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</si>
  <si>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</si>
  <si>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</si>
  <si>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</si>
  <si>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</si>
  <si>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</si>
  <si>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</si>
  <si>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</si>
  <si>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</si>
  <si>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</si>
  <si>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</si>
  <si>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</si>
  <si>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</si>
  <si>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</si>
  <si>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</si>
  <si>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</si>
  <si>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</si>
  <si>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</si>
  <si>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</si>
  <si>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</si>
  <si>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</si>
  <si>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</si>
  <si>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</si>
  <si>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</si>
  <si>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</si>
  <si>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</si>
  <si>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</si>
  <si>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</si>
  <si>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</si>
  <si>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</si>
  <si>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</si>
  <si>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</si>
  <si>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</si>
  <si>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</si>
  <si>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</si>
  <si>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</si>
  <si>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</si>
  <si>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</si>
  <si>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</si>
  <si>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</si>
  <si>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</si>
  <si>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</si>
  <si>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</si>
  <si>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</si>
  <si>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</si>
  <si>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</si>
  <si>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</si>
  <si>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</si>
  <si>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</si>
  <si>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</si>
  <si>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</si>
  <si>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</si>
  <si>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</si>
  <si>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</si>
  <si>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</si>
  <si>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</si>
  <si>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</si>
  <si>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</si>
  <si>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</si>
  <si>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</si>
  <si>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</si>
  <si>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</si>
  <si>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</si>
  <si>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</si>
  <si>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</si>
  <si>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</si>
  <si>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</si>
  <si>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</si>
  <si>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</si>
  <si>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</si>
  <si>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</si>
  <si>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</si>
  <si>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</si>
  <si>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</si>
  <si>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</si>
  <si>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</si>
  <si>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</si>
  <si>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</si>
  <si>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</si>
  <si>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</si>
  <si>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</si>
  <si>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</si>
  <si>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</si>
  <si>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</si>
  <si>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</si>
  <si>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</si>
  <si>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</si>
  <si>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</si>
  <si>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</si>
  <si>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</si>
  <si>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</si>
  <si>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</si>
  <si>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</si>
  <si>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</si>
  <si>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</si>
  <si>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</si>
  <si>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</si>
  <si>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</si>
  <si>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</si>
  <si>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</si>
  <si>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</si>
  <si>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</si>
  <si>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</si>
  <si>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</si>
  <si>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</si>
  <si>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</si>
  <si>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</si>
  <si>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</si>
  <si>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</si>
  <si>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</si>
  <si>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</si>
  <si>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</si>
  <si>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</si>
  <si>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</si>
  <si>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</si>
  <si>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</si>
  <si>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</si>
  <si>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</si>
  <si>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</si>
  <si>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</si>
  <si>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</si>
  <si>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</si>
  <si>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</si>
  <si>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</si>
  <si>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</si>
  <si>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</si>
  <si>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</si>
  <si>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</si>
  <si>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</si>
  <si>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</si>
  <si>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</si>
  <si>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</si>
  <si>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</si>
  <si>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</si>
  <si>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</si>
  <si>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</si>
  <si>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</si>
  <si>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</si>
  <si>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</si>
  <si>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</si>
  <si>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</si>
  <si>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</si>
  <si>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</si>
  <si>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</si>
  <si>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</si>
  <si>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</si>
  <si>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</si>
  <si>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</si>
  <si>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</si>
  <si>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</si>
  <si>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</si>
  <si>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</si>
  <si>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</si>
  <si>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</si>
  <si>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</si>
  <si>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</si>
  <si>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</si>
  <si>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</si>
  <si>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</si>
  <si>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</si>
  <si>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</si>
  <si>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</si>
  <si>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</si>
  <si>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</si>
  <si>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</si>
  <si>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</si>
  <si>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</si>
  <si>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</si>
  <si>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</si>
  <si>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</si>
  <si>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</si>
  <si>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</si>
  <si>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</si>
  <si>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</si>
  <si>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</si>
  <si>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</si>
  <si>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</si>
  <si>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</si>
  <si>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</si>
  <si>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</si>
  <si>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</si>
  <si>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</si>
  <si>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</si>
  <si>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</si>
  <si>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</si>
  <si>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</si>
  <si>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</si>
  <si>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</si>
  <si>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</si>
  <si>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</si>
  <si>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</si>
  <si>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</si>
  <si>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</si>
  <si>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</si>
  <si>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</si>
  <si>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</si>
  <si>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</si>
  <si>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</si>
  <si>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</si>
  <si>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</si>
  <si>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</si>
  <si>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</si>
  <si>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</si>
  <si>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</si>
  <si>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</si>
  <si>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</si>
  <si>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</si>
  <si>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</si>
  <si>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</si>
  <si>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</si>
  <si>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</si>
  <si>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</si>
  <si>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</si>
  <si>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</si>
  <si>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</si>
  <si>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</si>
  <si>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</si>
  <si>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</si>
  <si>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</si>
  <si>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</si>
  <si>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</si>
  <si>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</si>
  <si>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</si>
  <si>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</si>
  <si>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</si>
  <si>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</si>
  <si>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</si>
  <si>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</si>
  <si>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</si>
  <si>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</si>
  <si>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</si>
  <si>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</si>
  <si>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</si>
  <si>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</si>
  <si>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</si>
  <si>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</si>
  <si>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</si>
  <si>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</si>
  <si>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</si>
  <si>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</si>
  <si>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</si>
  <si>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</si>
  <si>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</si>
  <si>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</si>
  <si>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</si>
  <si>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</si>
  <si>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</si>
  <si>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</si>
  <si>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</si>
  <si>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</si>
  <si>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</si>
  <si>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</si>
  <si>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</si>
  <si>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</si>
  <si>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</si>
  <si>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</si>
  <si>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</si>
  <si>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</si>
  <si>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</si>
  <si>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</si>
  <si>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</si>
  <si>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</si>
  <si>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</si>
  <si>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</si>
  <si>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</si>
  <si>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</si>
  <si>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</si>
  <si>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</si>
  <si>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</si>
  <si>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</si>
  <si>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</si>
  <si>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</si>
  <si>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</si>
  <si>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</si>
  <si>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</si>
  <si>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</si>
  <si>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</si>
  <si>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</si>
  <si>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</si>
  <si>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</si>
  <si>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</si>
  <si>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</si>
  <si>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</si>
  <si>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</si>
  <si>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</si>
  <si>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</si>
  <si>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</si>
  <si>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</si>
  <si>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</si>
  <si>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</si>
  <si>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</si>
  <si>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</si>
  <si>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</si>
  <si>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</si>
  <si>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</si>
  <si>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</si>
  <si>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</si>
  <si>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</si>
  <si>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</si>
  <si>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</si>
  <si>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</si>
  <si>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</si>
  <si>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</si>
  <si>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</si>
  <si>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</si>
  <si>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</si>
  <si>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</si>
  <si>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</si>
  <si>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</si>
  <si>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</si>
  <si>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</si>
  <si>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</si>
  <si>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</si>
  <si>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</si>
  <si>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</si>
  <si>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</si>
  <si>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</si>
  <si>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</si>
  <si>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</si>
  <si>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</si>
  <si>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</si>
  <si>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</si>
  <si>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</si>
  <si>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</si>
  <si>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</si>
  <si>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</si>
  <si>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</si>
  <si>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</si>
  <si>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</si>
  <si>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</si>
  <si>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</si>
  <si>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</si>
  <si>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</si>
  <si>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</si>
  <si>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</si>
  <si>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</si>
  <si>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</si>
  <si>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</si>
  <si>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</si>
  <si>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</si>
  <si>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</si>
  <si>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</si>
  <si>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</si>
  <si>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</si>
  <si>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</si>
  <si>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</si>
  <si>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</si>
  <si>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</si>
  <si>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</si>
  <si>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</si>
  <si>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</si>
  <si>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</si>
  <si>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</si>
  <si>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</si>
  <si>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</si>
  <si>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</si>
  <si>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</si>
  <si>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</si>
  <si>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</si>
  <si>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</si>
  <si>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</si>
  <si>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</si>
  <si>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</si>
  <si>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</si>
  <si>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</si>
  <si>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</si>
  <si>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</si>
  <si>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</si>
  <si>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</si>
  <si>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</si>
  <si>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</si>
  <si>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</si>
  <si>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</si>
  <si>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</si>
  <si>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</si>
  <si>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</si>
  <si>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</si>
  <si>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</si>
  <si>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</si>
  <si>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</si>
  <si>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</si>
  <si>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</si>
  <si>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</si>
  <si>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</si>
  <si>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</si>
  <si>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</si>
  <si>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</si>
  <si>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</si>
  <si>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</si>
  <si>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</si>
  <si>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</si>
  <si>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</si>
  <si>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</si>
  <si>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</si>
  <si>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</si>
  <si>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</si>
  <si>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</si>
  <si>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</si>
  <si>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</si>
  <si>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</si>
  <si>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</si>
  <si>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</si>
  <si>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</si>
  <si>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</si>
  <si>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</si>
  <si>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</si>
  <si>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</si>
  <si>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</si>
  <si>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</si>
  <si>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</si>
  <si>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</si>
  <si>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</si>
  <si>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</si>
  <si>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</si>
  <si>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</si>
  <si>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</si>
  <si>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</si>
  <si>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</si>
  <si>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</si>
  <si>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</si>
  <si>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</si>
  <si>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</si>
  <si>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</si>
  <si>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</si>
  <si>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</si>
  <si>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</si>
  <si>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</si>
  <si>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</si>
  <si>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</si>
  <si>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</si>
  <si>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</si>
  <si>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</si>
  <si>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</si>
  <si>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</si>
  <si>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</si>
  <si>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</si>
  <si>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</si>
  <si>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</si>
  <si>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</si>
  <si>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</si>
  <si>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</si>
  <si>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</si>
  <si>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</si>
  <si>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</si>
  <si>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</si>
  <si>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</si>
  <si>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</si>
  <si>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</si>
  <si>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</si>
  <si>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</si>
  <si>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</si>
  <si>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</si>
  <si>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</si>
  <si>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</si>
  <si>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</si>
  <si>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</si>
  <si>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</si>
  <si>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</si>
  <si>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</si>
  <si>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</si>
  <si>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</si>
  <si>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</si>
  <si>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</si>
  <si>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</si>
  <si>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</si>
  <si>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</si>
  <si>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</si>
  <si>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</si>
  <si>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</si>
  <si>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</si>
  <si>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</si>
  <si>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</si>
  <si>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</si>
  <si>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</si>
  <si>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</si>
  <si>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</si>
  <si>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</si>
  <si>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</si>
  <si>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</si>
  <si>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</si>
  <si>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</si>
  <si>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</si>
  <si>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</si>
  <si>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</si>
  <si>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</si>
  <si>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</si>
  <si>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</si>
  <si>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</si>
  <si>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</si>
  <si>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</si>
  <si>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</si>
  <si>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</si>
  <si>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</si>
  <si>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</si>
  <si>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</si>
  <si>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</si>
  <si>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</si>
  <si>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</si>
  <si>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</si>
  <si>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</si>
  <si>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</si>
  <si>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</si>
  <si>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</si>
  <si>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</si>
  <si>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</si>
  <si>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</si>
  <si>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</si>
  <si>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</si>
  <si>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</si>
  <si>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</si>
  <si>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</si>
  <si>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</si>
  <si>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</si>
  <si>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</si>
  <si>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</si>
  <si>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</si>
  <si>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</si>
  <si>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</si>
  <si>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</si>
  <si>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</si>
  <si>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</si>
  <si>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</si>
  <si>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</si>
  <si>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</si>
  <si>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</si>
  <si>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</si>
  <si>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</si>
  <si>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</si>
  <si>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</si>
  <si>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</si>
  <si>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</si>
  <si>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</si>
  <si>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</si>
  <si>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</si>
  <si>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</si>
  <si>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</si>
  <si>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</si>
  <si>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</si>
  <si>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</si>
  <si>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</si>
  <si>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</si>
  <si>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</si>
  <si>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</si>
  <si>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</si>
  <si>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</si>
  <si>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</si>
  <si>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</si>
  <si>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</si>
  <si>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</si>
  <si>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</si>
  <si>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</si>
  <si>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</si>
  <si>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</si>
  <si>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</si>
  <si>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</si>
  <si>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</si>
  <si>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</si>
  <si>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</si>
  <si>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</si>
  <si>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</si>
  <si>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</si>
  <si>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</si>
  <si>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</si>
  <si>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</si>
  <si>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</si>
  <si>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</si>
  <si>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</si>
  <si>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</si>
  <si>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</si>
  <si>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</si>
  <si>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</si>
  <si>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</si>
  <si>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</si>
  <si>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</si>
  <si>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</si>
  <si>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</si>
  <si>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</si>
  <si>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</si>
  <si>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</si>
  <si>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</si>
  <si>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</si>
  <si>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</si>
  <si>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</si>
  <si>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</si>
  <si>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</si>
  <si>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</si>
  <si>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</si>
  <si>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</si>
  <si>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</si>
  <si>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</si>
  <si>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</si>
  <si>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</si>
  <si>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</si>
  <si>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</si>
  <si>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</si>
  <si>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</si>
  <si>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</si>
  <si>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</si>
  <si>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</si>
  <si>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</si>
  <si>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</si>
  <si>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</si>
  <si>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</si>
  <si>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</si>
  <si>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</si>
  <si>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</si>
  <si>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</si>
  <si>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</si>
  <si>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</si>
  <si>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</si>
  <si>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</si>
  <si>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</si>
  <si>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</si>
  <si>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</si>
  <si>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</si>
  <si>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</si>
  <si>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</si>
  <si>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</si>
  <si>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</si>
  <si>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</si>
  <si>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</si>
  <si>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</si>
  <si>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</si>
  <si>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</si>
  <si>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</si>
  <si>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</si>
  <si>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</si>
  <si>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</si>
  <si>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</si>
  <si>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</si>
  <si>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</si>
  <si>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</si>
  <si>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</si>
  <si>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</si>
  <si>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</si>
  <si>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</si>
  <si>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</si>
  <si>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</si>
  <si>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</si>
  <si>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</si>
  <si>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</si>
  <si>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</si>
  <si>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</si>
  <si>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</si>
  <si>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</si>
  <si>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</si>
  <si>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</si>
  <si>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</si>
  <si>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</si>
  <si>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</si>
  <si>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</si>
  <si>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</si>
  <si>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</si>
  <si>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</si>
  <si>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</si>
  <si>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</si>
  <si>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</si>
  <si>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</si>
  <si>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</si>
  <si>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</si>
  <si>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</si>
  <si>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</si>
  <si>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</si>
  <si>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</si>
  <si>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</si>
  <si>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</si>
  <si>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</si>
  <si>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</si>
  <si>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</si>
  <si>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</si>
  <si>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</si>
  <si>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</si>
  <si>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</si>
  <si>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</si>
  <si>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</si>
  <si>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</si>
  <si>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</si>
  <si>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</si>
  <si>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</si>
  <si>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</si>
  <si>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</si>
  <si>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</si>
  <si>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</si>
  <si>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</si>
  <si>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</si>
  <si>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</si>
  <si>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</si>
  <si>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</si>
  <si>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</si>
  <si>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</si>
  <si>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</si>
  <si>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</si>
  <si>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</si>
  <si>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</si>
  <si>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</si>
  <si>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</si>
  <si>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</si>
  <si>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</si>
  <si>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</si>
  <si>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</si>
  <si>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</si>
  <si>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</si>
  <si>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</si>
  <si>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</si>
  <si>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</si>
  <si>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</si>
  <si>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</si>
  <si>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</si>
  <si>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</si>
  <si>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</si>
  <si>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</si>
  <si>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</si>
  <si>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</si>
  <si>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</si>
  <si>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</si>
  <si>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</si>
  <si>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</si>
  <si>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</si>
  <si>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</si>
  <si>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</si>
  <si>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</si>
  <si>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</si>
  <si>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</si>
  <si>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</si>
  <si>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</si>
  <si>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</si>
  <si>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</si>
  <si>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</si>
  <si>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</si>
  <si>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</si>
  <si>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</si>
  <si>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</si>
  <si>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</si>
  <si>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</si>
  <si>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</si>
  <si>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</si>
  <si>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</si>
  <si>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</si>
  <si>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</si>
  <si>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</si>
  <si>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</si>
  <si>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</si>
  <si>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</si>
  <si>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</si>
  <si>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</si>
  <si>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</si>
  <si>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</si>
  <si>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</si>
  <si>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</si>
  <si>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</si>
  <si>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</si>
  <si>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</si>
  <si>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</si>
  <si>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</si>
  <si>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</si>
  <si>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</si>
  <si>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</si>
  <si>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</si>
  <si>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</si>
  <si>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</si>
  <si>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</si>
  <si>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</si>
  <si>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</si>
  <si>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</si>
  <si>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</si>
  <si>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</si>
  <si>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</si>
  <si>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</si>
  <si>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</si>
  <si>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</si>
  <si>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</si>
  <si>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</si>
  <si>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</si>
  <si>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</si>
  <si>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</si>
  <si>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</si>
  <si>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</si>
  <si>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</si>
  <si>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</si>
  <si>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</si>
  <si>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</si>
  <si>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</si>
  <si>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</si>
  <si>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</si>
  <si>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</si>
  <si>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</si>
  <si>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</si>
  <si>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</si>
  <si>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</si>
  <si>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</si>
  <si>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</si>
  <si>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</si>
  <si>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</si>
  <si>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</si>
  <si>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</si>
  <si>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</si>
  <si>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</si>
  <si>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</si>
  <si>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</si>
  <si>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</si>
  <si>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</si>
  <si>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</si>
  <si>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</si>
  <si>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</si>
  <si>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</si>
  <si>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</si>
  <si>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</si>
  <si>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</si>
  <si>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</si>
  <si>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</si>
  <si>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</si>
  <si>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</si>
  <si>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</si>
  <si>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</si>
  <si>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</si>
  <si>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</si>
  <si>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</si>
  <si>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</si>
  <si>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</si>
  <si>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</si>
  <si>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</si>
  <si>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</si>
  <si>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</si>
  <si>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</si>
  <si>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</si>
  <si>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</si>
  <si>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</si>
  <si>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</si>
  <si>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</si>
  <si>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</si>
  <si>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</si>
  <si>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</si>
  <si>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</si>
  <si>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</si>
  <si>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</si>
  <si>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</si>
  <si>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</si>
  <si>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</si>
  <si>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</si>
  <si>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</si>
  <si>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</si>
  <si>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</si>
  <si>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</si>
  <si>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</si>
  <si>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</si>
  <si>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</si>
  <si>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</si>
  <si>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</si>
  <si>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</si>
  <si>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</si>
  <si>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</si>
  <si>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</si>
  <si>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</si>
  <si>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</si>
  <si>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</si>
  <si>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</si>
  <si>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</si>
  <si>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</si>
  <si>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</si>
  <si>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</si>
  <si>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</si>
  <si>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</si>
  <si>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</si>
  <si>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</si>
  <si>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</si>
  <si>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</si>
  <si>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</si>
  <si>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</si>
  <si>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</si>
  <si>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</si>
  <si>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</si>
  <si>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</si>
  <si>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</si>
  <si>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</si>
  <si>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</si>
  <si>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</si>
  <si>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</si>
  <si>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</si>
  <si>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</si>
  <si>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</si>
  <si>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</si>
  <si>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</si>
  <si>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</si>
  <si>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</si>
  <si>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</si>
  <si>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</si>
  <si>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</si>
  <si>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</si>
  <si>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</si>
  <si>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</si>
  <si>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</si>
  <si>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</si>
  <si>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</si>
  <si>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</si>
  <si>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</si>
  <si>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</si>
  <si>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</si>
  <si>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</si>
  <si>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</si>
  <si>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</si>
  <si>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</si>
  <si>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</si>
  <si>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</si>
  <si>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</si>
  <si>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</si>
  <si>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</si>
  <si>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</si>
  <si>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</si>
  <si>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</si>
  <si>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</si>
  <si>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</si>
  <si>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</si>
  <si>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</si>
  <si>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</si>
  <si>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</si>
  <si>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</si>
  <si>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</si>
  <si>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</si>
  <si>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</si>
  <si>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</si>
  <si>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</si>
  <si>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</si>
  <si>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</si>
  <si>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</si>
  <si>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</si>
  <si>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</si>
  <si>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</si>
  <si>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</si>
  <si>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</si>
  <si>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</si>
  <si>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</si>
  <si>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</si>
  <si>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</si>
  <si>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</si>
  <si>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</si>
  <si>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</si>
  <si>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</si>
  <si>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</si>
  <si>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</si>
  <si>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</si>
  <si>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</si>
  <si>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</si>
  <si>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</si>
  <si>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</si>
  <si>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</si>
  <si>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</si>
  <si>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</si>
  <si>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</si>
  <si>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</si>
  <si>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</si>
  <si>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</si>
  <si>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</si>
  <si>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</si>
  <si>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</si>
  <si>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</si>
  <si>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</si>
  <si>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</si>
  <si>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</si>
  <si>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</si>
  <si>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</si>
  <si>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</si>
  <si>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</si>
  <si>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</si>
  <si>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</si>
  <si>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</si>
  <si>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</si>
  <si>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</si>
  <si>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</si>
  <si>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</si>
  <si>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</si>
  <si>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</si>
  <si>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</si>
  <si>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</si>
  <si>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</si>
  <si>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</si>
  <si>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</si>
  <si>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</si>
  <si>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</si>
  <si>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</si>
  <si>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</si>
  <si>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</si>
  <si>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</si>
  <si>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</si>
  <si>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</si>
  <si>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</si>
  <si>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</si>
  <si>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</si>
  <si>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</si>
  <si>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</si>
  <si>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</si>
  <si>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</si>
  <si>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</si>
  <si>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</si>
  <si>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</si>
  <si>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</si>
  <si>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</si>
  <si>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</si>
  <si>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</si>
  <si>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</si>
  <si>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</si>
  <si>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</si>
  <si>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</si>
  <si>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</si>
  <si>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</si>
  <si>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</si>
  <si>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</si>
  <si>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</si>
  <si>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</si>
  <si>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</si>
  <si>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</si>
  <si>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</si>
  <si>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</si>
  <si>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</si>
  <si>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</si>
  <si>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</si>
  <si>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</si>
  <si>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</si>
  <si>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</si>
  <si>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</si>
  <si>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</si>
  <si>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</si>
  <si>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</si>
  <si>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</si>
  <si>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</si>
  <si>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</si>
  <si>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</si>
  <si>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</si>
  <si>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</si>
  <si>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</si>
  <si>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</si>
  <si>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</si>
  <si>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</si>
  <si>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</si>
  <si>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</si>
  <si>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</si>
  <si>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</si>
  <si>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</si>
  <si>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</si>
  <si>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</si>
  <si>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</si>
  <si>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</si>
  <si>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</si>
  <si>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</si>
  <si>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</si>
  <si>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</si>
  <si>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</si>
  <si>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</si>
  <si>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</si>
  <si>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</si>
  <si>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</si>
  <si>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</si>
  <si>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</si>
  <si>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</si>
  <si>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</si>
  <si>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</si>
  <si>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</si>
  <si>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</si>
  <si>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</si>
  <si>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</si>
  <si>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</si>
  <si>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</si>
  <si>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</si>
  <si>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</si>
  <si>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</si>
  <si>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</si>
  <si>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</si>
  <si>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</si>
  <si>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</si>
  <si>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</si>
  <si>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</si>
  <si>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</si>
  <si>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</si>
  <si>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</si>
  <si>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</si>
  <si>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</si>
  <si>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</si>
  <si>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</si>
  <si>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</si>
  <si>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</si>
  <si>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</si>
  <si>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</si>
  <si>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</si>
  <si>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</si>
  <si>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</si>
  <si>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</si>
  <si>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</si>
  <si>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</si>
  <si>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</si>
  <si>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</si>
  <si>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</si>
  <si>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</si>
  <si>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</si>
  <si>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</si>
  <si>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</si>
  <si>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</si>
  <si>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</si>
  <si>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</si>
  <si>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</si>
  <si>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</si>
  <si>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</si>
  <si>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</si>
  <si>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</si>
  <si>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</si>
  <si>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</si>
  <si>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</si>
  <si>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</si>
  <si>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</si>
  <si>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</si>
  <si>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</si>
  <si>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</si>
  <si>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</si>
  <si>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</si>
  <si>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</si>
  <si>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</si>
  <si>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</si>
  <si>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</si>
  <si>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</si>
  <si>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</si>
  <si>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</si>
  <si>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</si>
  <si>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</si>
  <si>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</si>
  <si>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</si>
  <si>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</si>
  <si>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</si>
  <si>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</si>
  <si>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</si>
  <si>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</si>
  <si>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</si>
  <si>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</si>
  <si>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</si>
  <si>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</si>
  <si>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</si>
  <si>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</si>
  <si>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</si>
  <si>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</si>
  <si>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</si>
  <si>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</si>
  <si>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</si>
  <si>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</si>
  <si>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</si>
  <si>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</si>
  <si>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</si>
  <si>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</si>
  <si>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</si>
  <si>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</si>
  <si>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</si>
  <si>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</si>
  <si>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</si>
  <si>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</si>
  <si>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</si>
  <si>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</si>
  <si>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</si>
  <si>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</si>
  <si>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</si>
  <si>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</si>
  <si>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</si>
  <si>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</si>
  <si>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</si>
  <si>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</si>
  <si>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</si>
  <si>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</si>
  <si>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</si>
  <si>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</si>
  <si>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</si>
  <si>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</si>
  <si>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</si>
  <si>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</si>
  <si>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</si>
  <si>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</si>
  <si>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</si>
  <si>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</si>
  <si>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</si>
  <si>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</si>
  <si>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</si>
  <si>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</si>
  <si>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</si>
  <si>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</si>
  <si>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</si>
  <si>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</si>
  <si>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</si>
  <si>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</si>
  <si>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</si>
  <si>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</si>
  <si>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</si>
  <si>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</si>
  <si>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</si>
  <si>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</si>
  <si>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</si>
  <si>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</si>
  <si>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</si>
  <si>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</si>
  <si>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</si>
  <si>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</si>
  <si>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</si>
  <si>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</si>
  <si>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</si>
  <si>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</si>
  <si>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</si>
  <si>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</si>
  <si>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</si>
  <si>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</si>
  <si>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</si>
  <si>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</si>
  <si>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</si>
  <si>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</si>
  <si>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</si>
  <si>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</si>
  <si>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</si>
  <si>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</si>
  <si>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</si>
  <si>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</si>
  <si>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</si>
  <si>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</si>
  <si>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</si>
  <si>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</si>
  <si>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</si>
  <si>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</si>
  <si>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</si>
  <si>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</si>
  <si>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</si>
  <si>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</si>
  <si>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</si>
  <si>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</si>
  <si>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</si>
  <si>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</si>
  <si>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</si>
  <si>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</si>
  <si>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</si>
  <si>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</si>
  <si>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</si>
  <si>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</si>
  <si>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</si>
  <si>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</si>
  <si>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</si>
  <si>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</si>
  <si>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</si>
  <si>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</si>
  <si>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</si>
  <si>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</si>
  <si>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</si>
  <si>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</si>
  <si>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</si>
  <si>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</si>
  <si>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</si>
  <si>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</si>
  <si>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</si>
  <si>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</si>
  <si>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</si>
  <si>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</si>
  <si>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</si>
  <si>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</si>
  <si>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</si>
  <si>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</si>
  <si>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</si>
  <si>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</si>
  <si>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</si>
  <si>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</si>
  <si>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</si>
  <si>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</si>
  <si>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</si>
  <si>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</si>
  <si>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</si>
  <si>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</si>
  <si>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</si>
  <si>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</si>
  <si>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</si>
  <si>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</si>
  <si>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</si>
  <si>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</si>
  <si>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</si>
  <si>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</si>
  <si>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</si>
  <si>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</si>
  <si>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</si>
  <si>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</si>
  <si>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</si>
  <si>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</si>
  <si>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</si>
  <si>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</si>
  <si>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</si>
  <si>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</si>
  <si>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</si>
  <si>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</si>
  <si>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</si>
  <si>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</si>
  <si>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</si>
  <si>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</si>
  <si>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</si>
  <si>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</si>
  <si>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</si>
  <si>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</si>
  <si>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</si>
  <si>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</si>
  <si>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</si>
  <si>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</si>
  <si>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</si>
  <si>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</si>
  <si>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</si>
  <si>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</si>
  <si>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</si>
  <si>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</si>
  <si>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</si>
  <si>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</si>
  <si>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</si>
  <si>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</si>
  <si>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</si>
  <si>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</si>
  <si>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</si>
  <si>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</si>
  <si>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</si>
  <si>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</si>
  <si>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</si>
  <si>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</si>
  <si>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</si>
  <si>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</si>
  <si>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</si>
  <si>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</si>
  <si>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</si>
  <si>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</si>
  <si>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</si>
  <si>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</si>
  <si>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</si>
  <si>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</si>
  <si>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</si>
  <si>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</si>
  <si>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</si>
  <si>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</si>
  <si>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</si>
  <si>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</si>
  <si>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</si>
  <si>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</si>
  <si>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</si>
  <si>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</si>
  <si>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</si>
  <si>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</si>
  <si>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</si>
  <si>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</si>
  <si>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</si>
  <si>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</si>
  <si>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</si>
  <si>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</si>
  <si>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</si>
  <si>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</si>
  <si>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</si>
  <si>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</si>
  <si>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</si>
  <si>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</si>
  <si>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</si>
  <si>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</si>
  <si>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</si>
  <si>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</si>
  <si>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</si>
  <si>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</si>
  <si>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</si>
  <si>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</si>
  <si>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</si>
  <si>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</si>
  <si>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</si>
  <si>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</si>
  <si>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</si>
  <si>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</si>
  <si>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</si>
  <si>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</si>
  <si>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</si>
  <si>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</si>
  <si>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</si>
  <si>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</si>
  <si>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</si>
  <si>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</si>
  <si>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</si>
  <si>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</si>
  <si>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</si>
  <si>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</si>
  <si>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</si>
  <si>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</si>
  <si>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</si>
  <si>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</si>
  <si>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</si>
  <si>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</si>
  <si>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</si>
  <si>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</si>
  <si>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</si>
  <si>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</si>
  <si>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</si>
  <si>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</si>
  <si>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</si>
  <si>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</si>
  <si>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</si>
  <si>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</si>
  <si>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</si>
  <si>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</si>
  <si>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</si>
  <si>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</si>
  <si>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</si>
  <si>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</si>
  <si>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</si>
  <si>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</si>
  <si>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</si>
  <si>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</si>
  <si>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</si>
  <si>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</si>
  <si>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</si>
  <si>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</si>
  <si>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</si>
  <si>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</si>
  <si>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</si>
  <si>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</si>
  <si>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</si>
  <si>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</si>
  <si>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</si>
  <si>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</si>
  <si>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</si>
  <si>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</si>
  <si>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</si>
  <si>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</si>
  <si>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</si>
  <si>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</si>
  <si>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</si>
  <si>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</si>
  <si>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</si>
  <si>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</si>
  <si>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</si>
  <si>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</si>
  <si>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</si>
  <si>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</si>
  <si>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</si>
  <si>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</si>
  <si>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</si>
  <si>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</si>
  <si>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</si>
  <si>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</si>
  <si>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</si>
  <si>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</si>
  <si>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</si>
  <si>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</si>
  <si>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</si>
  <si>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</si>
  <si>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</si>
  <si>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</si>
  <si>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</si>
  <si>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</si>
  <si>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</si>
  <si>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</si>
  <si>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</si>
  <si>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</si>
  <si>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</si>
  <si>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</si>
  <si>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</si>
  <si>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</si>
  <si>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</si>
  <si>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</si>
  <si>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</si>
  <si>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</si>
  <si>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</si>
  <si>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</si>
  <si>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</si>
  <si>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</si>
  <si>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</si>
  <si>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</si>
  <si>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</si>
  <si>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</si>
  <si>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</si>
  <si>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</si>
  <si>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</si>
  <si>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</si>
  <si>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</si>
  <si>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</si>
  <si>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</si>
  <si>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</si>
  <si>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</si>
  <si>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</si>
  <si>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</si>
  <si>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</si>
  <si>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</si>
  <si>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</si>
  <si>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</si>
  <si>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</si>
  <si>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</si>
  <si>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</si>
  <si>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</si>
  <si>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</si>
  <si>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</si>
  <si>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</si>
  <si>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</si>
  <si>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</si>
  <si>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</si>
  <si>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</si>
  <si>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</si>
  <si>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</si>
  <si>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</si>
  <si>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</si>
  <si>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</si>
  <si>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</si>
  <si>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</si>
  <si>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</si>
  <si>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</si>
  <si>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</si>
  <si>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</si>
  <si>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</si>
  <si>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</si>
  <si>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</si>
  <si>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</si>
  <si>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</si>
  <si>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</si>
  <si>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</si>
  <si>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</si>
  <si>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</si>
  <si>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</si>
  <si>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</si>
  <si>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</si>
  <si>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</si>
  <si>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</si>
  <si>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</si>
  <si>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</si>
  <si>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</si>
  <si>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</si>
  <si>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</si>
  <si>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</si>
  <si>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</si>
  <si>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</si>
  <si>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</si>
  <si>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</si>
  <si>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</si>
  <si>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</si>
  <si>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</si>
  <si>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</si>
  <si>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</si>
  <si>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</si>
  <si>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</si>
  <si>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</si>
  <si>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</si>
  <si>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</si>
  <si>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</si>
  <si>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</si>
  <si>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</si>
  <si>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</si>
  <si>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</si>
  <si>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</si>
  <si>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</si>
  <si>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</si>
  <si>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</si>
  <si>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</si>
  <si>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</si>
  <si>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</si>
  <si>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</si>
  <si>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</si>
  <si>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</si>
  <si>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</si>
  <si>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</si>
  <si>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</si>
  <si>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</si>
  <si>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</si>
  <si>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</si>
  <si>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</si>
  <si>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</si>
  <si>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</si>
  <si>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</si>
  <si>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</si>
  <si>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</si>
  <si>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</si>
  <si>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</si>
  <si>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</si>
  <si>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</si>
  <si>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</si>
  <si>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</si>
  <si>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</si>
  <si>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</si>
  <si>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</si>
  <si>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</si>
  <si>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</si>
  <si>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</si>
  <si>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</si>
  <si>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</si>
  <si>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</si>
  <si>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</si>
  <si>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</si>
  <si>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</si>
  <si>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</si>
  <si>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</si>
  <si>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</si>
  <si>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</si>
  <si>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</si>
  <si>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</si>
  <si>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</si>
  <si>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</si>
  <si>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</si>
  <si>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</si>
  <si>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</si>
  <si>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</si>
  <si>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</si>
  <si>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</si>
  <si>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</si>
  <si>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</si>
  <si>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</si>
  <si>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</si>
  <si>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</si>
  <si>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</si>
  <si>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</si>
  <si>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</si>
  <si>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</si>
  <si>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</si>
  <si>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</si>
  <si>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</si>
  <si>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</si>
  <si>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</si>
  <si>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</si>
  <si>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</si>
  <si>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</si>
  <si>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</si>
  <si>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</si>
  <si>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</si>
  <si>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</si>
  <si>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</si>
  <si>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</si>
  <si>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</si>
  <si>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</si>
  <si>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</si>
  <si>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</si>
  <si>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</si>
  <si>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</si>
  <si>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</si>
  <si>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</si>
  <si>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</si>
  <si>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</si>
  <si>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</si>
  <si>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</si>
  <si>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</si>
  <si>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</si>
  <si>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</si>
  <si>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</si>
  <si>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</si>
  <si>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</si>
  <si>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</si>
  <si>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</si>
  <si>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</si>
  <si>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</si>
  <si>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</si>
  <si>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</si>
  <si>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</si>
  <si>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</si>
  <si>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</si>
  <si>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</si>
  <si>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</si>
  <si>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</si>
  <si>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</si>
  <si>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</si>
  <si>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</si>
  <si>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</si>
  <si>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</si>
  <si>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</si>
  <si>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</si>
  <si>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</si>
  <si>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</si>
  <si>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</si>
  <si>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</si>
  <si>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</si>
  <si>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</si>
  <si>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</si>
  <si>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</si>
  <si>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</si>
  <si>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</si>
  <si>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</si>
  <si>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</si>
  <si>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</si>
  <si>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</si>
  <si>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</si>
  <si>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</si>
  <si>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</si>
  <si>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</si>
  <si>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</si>
  <si>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</si>
  <si>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</si>
  <si>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</si>
  <si>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</si>
  <si>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</si>
  <si>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</si>
  <si>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</si>
  <si>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</si>
  <si>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</si>
  <si>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</si>
  <si>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</si>
  <si>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</si>
  <si>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</si>
  <si>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</si>
  <si>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</si>
  <si>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</si>
  <si>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</si>
  <si>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</si>
  <si>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</si>
  <si>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</si>
  <si>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</si>
  <si>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</si>
  <si>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</si>
  <si>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</si>
  <si>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</si>
  <si>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</si>
  <si>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</si>
  <si>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</si>
  <si>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</si>
  <si>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</si>
  <si>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</si>
  <si>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</si>
  <si>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</si>
  <si>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</si>
  <si>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</si>
  <si>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</si>
  <si>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</si>
  <si>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</si>
  <si>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</si>
  <si>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</si>
  <si>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</si>
  <si>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</si>
  <si>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</si>
  <si>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</si>
  <si>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</si>
  <si>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</si>
  <si>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</si>
  <si>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</si>
  <si>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</si>
  <si>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</si>
  <si>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</si>
  <si>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</si>
  <si>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</si>
  <si>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</si>
  <si>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</si>
  <si>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</si>
  <si>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</si>
  <si>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</si>
  <si>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</si>
  <si>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</si>
  <si>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</si>
  <si>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</si>
  <si>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</si>
  <si>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</si>
  <si>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</si>
  <si>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</si>
  <si>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</si>
  <si>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</si>
  <si>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</si>
  <si>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</si>
  <si>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</si>
  <si>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</si>
  <si>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</si>
  <si>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</si>
  <si>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</si>
  <si>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</si>
  <si>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</si>
  <si>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</si>
  <si>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</si>
  <si>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</si>
  <si>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</si>
  <si>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</si>
  <si>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</si>
  <si>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</si>
  <si>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</si>
  <si>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</si>
  <si>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</si>
  <si>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</si>
  <si>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</si>
  <si>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</si>
  <si>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</si>
  <si>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</si>
  <si>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</si>
  <si>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</si>
  <si>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</si>
  <si>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</si>
  <si>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</si>
  <si>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</si>
  <si>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</si>
  <si>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</si>
  <si>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</si>
  <si>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</si>
  <si>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</si>
  <si>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</si>
  <si>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</si>
  <si>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</si>
  <si>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</si>
  <si>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</si>
  <si>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</si>
  <si>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</si>
  <si>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</si>
  <si>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</si>
  <si>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</si>
  <si>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</si>
  <si>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</si>
  <si>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</si>
  <si>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</si>
  <si>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</si>
  <si>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</si>
  <si>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</si>
  <si>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</si>
  <si>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</si>
  <si>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</si>
  <si>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</si>
  <si>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</si>
  <si>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</si>
  <si>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</si>
  <si>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</si>
  <si>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</si>
  <si>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</si>
  <si>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</si>
  <si>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</si>
  <si>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</si>
  <si>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</si>
  <si>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</si>
  <si>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</si>
  <si>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</si>
  <si>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</si>
  <si>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</si>
  <si>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</si>
  <si>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</si>
  <si>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</si>
  <si>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</si>
  <si>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</si>
  <si>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</si>
  <si>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</si>
  <si>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</si>
  <si>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</si>
  <si>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</si>
  <si>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</si>
  <si>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</si>
  <si>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</si>
  <si>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</si>
  <si>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</si>
  <si>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</si>
  <si>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</si>
  <si>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</si>
  <si>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</si>
  <si>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</si>
  <si>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</si>
  <si>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</si>
  <si>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</si>
  <si>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</si>
  <si>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</si>
  <si>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</si>
  <si>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</si>
  <si>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</si>
  <si>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</si>
  <si>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</si>
  <si>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</si>
  <si>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</si>
  <si>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</si>
  <si>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</si>
  <si>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</si>
  <si>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</si>
  <si>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</si>
  <si>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</si>
  <si>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</si>
  <si>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</si>
  <si>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</si>
  <si>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</si>
  <si>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</si>
  <si>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</si>
  <si>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</si>
  <si>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</si>
  <si>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</si>
  <si>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</si>
  <si>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</si>
  <si>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</si>
  <si>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</si>
  <si>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</si>
  <si>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</si>
  <si>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</si>
  <si>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</si>
  <si>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</si>
  <si>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</si>
  <si>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</si>
  <si>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</si>
  <si>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</si>
  <si>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</si>
  <si>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</si>
  <si>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</si>
  <si>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</si>
  <si>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</si>
  <si>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</si>
  <si>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</si>
  <si>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</si>
  <si>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</si>
  <si>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</si>
  <si>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</si>
  <si>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</si>
  <si>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</si>
  <si>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</si>
  <si>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</si>
  <si>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</si>
  <si>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</si>
  <si>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</si>
  <si>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</si>
  <si>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</si>
  <si>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</si>
  <si>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</si>
  <si>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</si>
  <si>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</si>
  <si>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</si>
  <si>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</si>
  <si>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</si>
  <si>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</si>
  <si>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</si>
  <si>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</si>
  <si>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</si>
  <si>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</si>
  <si>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</si>
  <si>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</si>
  <si>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</si>
  <si>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</si>
  <si>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</si>
  <si>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</si>
  <si>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</si>
  <si>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</si>
  <si>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</si>
  <si>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</si>
  <si>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</si>
  <si>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</si>
  <si>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</si>
  <si>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</si>
  <si>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</si>
  <si>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</si>
  <si>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</si>
  <si>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</si>
  <si>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</si>
  <si>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</si>
  <si>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</si>
  <si>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</si>
  <si>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</si>
  <si>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</si>
  <si>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</si>
  <si>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</si>
  <si>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</si>
  <si>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</si>
  <si>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</si>
  <si>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</si>
  <si>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</si>
  <si>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</si>
  <si>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</si>
  <si>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</si>
  <si>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</si>
  <si>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</si>
  <si>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</si>
  <si>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</si>
  <si>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</si>
  <si>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</si>
  <si>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</si>
  <si>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</si>
  <si>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</si>
  <si>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</si>
  <si>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</si>
  <si>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</si>
  <si>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</si>
  <si>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</si>
  <si>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</si>
  <si>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</si>
  <si>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</si>
  <si>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</si>
  <si>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</si>
  <si>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</si>
  <si>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</si>
  <si>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</si>
  <si>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</si>
  <si>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</si>
  <si>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</si>
  <si>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</si>
  <si>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</si>
  <si>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</si>
  <si>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</si>
  <si>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</si>
  <si>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</si>
  <si>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</si>
  <si>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</si>
  <si>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</si>
  <si>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</si>
  <si>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</si>
  <si>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</si>
  <si>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</si>
  <si>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</si>
  <si>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</si>
  <si>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</si>
  <si>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</si>
  <si>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</si>
  <si>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</si>
  <si>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</si>
  <si>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</si>
  <si>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</si>
  <si>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</si>
  <si>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</si>
  <si>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</si>
  <si>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</si>
  <si>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</si>
  <si>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</si>
  <si>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</si>
  <si>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</si>
  <si>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</si>
  <si>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</si>
  <si>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</si>
  <si>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</si>
  <si>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</si>
  <si>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</si>
  <si>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</si>
  <si>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</si>
  <si>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</si>
  <si>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</si>
  <si>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</si>
  <si>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</si>
  <si>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</si>
  <si>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</si>
  <si>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</si>
  <si>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</si>
  <si>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</si>
  <si>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</si>
  <si>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</si>
  <si>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</si>
  <si>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</si>
  <si>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</si>
  <si>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</si>
  <si>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</si>
  <si>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</si>
  <si>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</si>
  <si>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</si>
  <si>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</si>
  <si>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</si>
  <si>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</si>
  <si>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</si>
  <si>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</si>
  <si>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</si>
  <si>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</si>
  <si>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</si>
  <si>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</si>
  <si>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</si>
  <si>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</si>
  <si>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</si>
  <si>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</si>
  <si>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</si>
  <si>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</si>
  <si>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</si>
  <si>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</si>
  <si>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</si>
  <si>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</si>
  <si>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</si>
  <si>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</si>
  <si>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</si>
  <si>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</si>
  <si>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</si>
  <si>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</si>
  <si>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</si>
  <si>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</si>
  <si>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</si>
  <si>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</si>
  <si>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</si>
  <si>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</si>
  <si>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</si>
  <si>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</si>
  <si>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</si>
  <si>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</si>
  <si>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</si>
  <si>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</si>
  <si>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</si>
  <si>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</si>
  <si>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</si>
  <si>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</si>
  <si>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</si>
  <si>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</si>
  <si>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</si>
  <si>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</si>
  <si>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</si>
  <si>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</si>
  <si>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</si>
  <si>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</si>
  <si>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</si>
  <si>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</si>
  <si>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</si>
  <si>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</si>
  <si>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</si>
  <si>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</si>
  <si>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</si>
  <si>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</si>
  <si>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</si>
  <si>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</si>
  <si>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</si>
  <si>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</si>
  <si>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</si>
  <si>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</si>
  <si>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</si>
  <si>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</si>
  <si>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</si>
  <si>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</si>
  <si>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</si>
  <si>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</si>
  <si>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</si>
  <si>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</si>
  <si>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</si>
  <si>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</si>
  <si>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</si>
  <si>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</si>
  <si>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</si>
  <si>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</si>
  <si>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</si>
  <si>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</si>
  <si>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</si>
  <si>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</si>
  <si>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</si>
  <si>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</si>
  <si>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</si>
  <si>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</si>
  <si>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</si>
  <si>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</si>
  <si>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</si>
  <si>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</si>
  <si>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</si>
  <si>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</si>
  <si>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</si>
  <si>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</si>
  <si>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</si>
  <si>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</si>
  <si>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</si>
  <si>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</si>
  <si>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</si>
  <si>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</si>
  <si>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</si>
  <si>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</si>
  <si>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</si>
  <si>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</si>
  <si>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</si>
  <si>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</si>
  <si>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</si>
  <si>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</si>
  <si>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</si>
  <si>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</si>
  <si>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</si>
  <si>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</si>
  <si>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</si>
  <si>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</si>
  <si>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</si>
  <si>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</si>
  <si>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</si>
  <si>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</si>
  <si>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</si>
  <si>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</si>
  <si>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</si>
  <si>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</si>
  <si>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</si>
  <si>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</si>
  <si>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</si>
  <si>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</si>
  <si>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</si>
  <si>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</si>
  <si>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</si>
  <si>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</si>
  <si>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</si>
  <si>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</si>
  <si>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</si>
  <si>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</si>
  <si>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</si>
  <si>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</si>
  <si>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</si>
  <si>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</si>
  <si>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</si>
  <si>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</si>
  <si>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</si>
  <si>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</si>
  <si>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</si>
  <si>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</si>
  <si>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</si>
  <si>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</si>
  <si>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</si>
  <si>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</si>
  <si>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</si>
  <si>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</si>
  <si>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</si>
  <si>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</si>
  <si>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</si>
  <si>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</si>
  <si>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</si>
  <si>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</si>
  <si>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</si>
  <si>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</si>
  <si>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</si>
  <si>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</si>
  <si>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</si>
  <si>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</si>
  <si>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</si>
  <si>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</si>
  <si>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</si>
  <si>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</si>
  <si>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</si>
  <si>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</si>
  <si>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</si>
  <si>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</si>
  <si>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</si>
  <si>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</si>
  <si>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</si>
  <si>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</si>
  <si>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</si>
  <si>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</si>
  <si>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</si>
  <si>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</si>
  <si>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</si>
  <si>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</si>
  <si>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</si>
  <si>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</si>
  <si>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</si>
  <si>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</si>
  <si>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</si>
  <si>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</si>
  <si>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</si>
  <si>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</si>
  <si>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</si>
  <si>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</si>
  <si>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</si>
  <si>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</si>
  <si>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</si>
  <si>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</si>
  <si>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</si>
  <si>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</si>
  <si>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</si>
  <si>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</si>
  <si>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</si>
  <si>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</si>
  <si>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</si>
  <si>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</si>
  <si>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</si>
  <si>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</si>
  <si>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</si>
  <si>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</si>
  <si>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</si>
  <si>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</si>
  <si>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</si>
  <si>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</si>
  <si>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</si>
  <si>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</si>
  <si>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</si>
  <si>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</si>
  <si>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</si>
  <si>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</si>
  <si>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</si>
  <si>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</si>
  <si>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</si>
  <si>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</si>
  <si>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</si>
  <si>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</si>
  <si>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</si>
  <si>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</si>
  <si>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</si>
  <si>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</si>
  <si>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</si>
  <si>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</si>
  <si>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</si>
  <si>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</si>
  <si>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</si>
  <si>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</si>
  <si>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</si>
  <si>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</si>
  <si>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</si>
  <si>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</si>
  <si>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</si>
  <si>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</si>
  <si>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</si>
  <si>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</si>
  <si>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</si>
  <si>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</si>
  <si>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</si>
  <si>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</si>
  <si>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</si>
  <si>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</si>
  <si>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</si>
  <si>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</si>
  <si>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</si>
  <si>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</si>
  <si>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</si>
  <si>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</si>
  <si>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</si>
  <si>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</si>
  <si>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</si>
  <si>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</si>
  <si>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</si>
  <si>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</si>
  <si>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</si>
  <si>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</si>
  <si>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</si>
  <si>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</si>
  <si>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</si>
  <si>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</si>
  <si>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</si>
  <si>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</si>
  <si>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</si>
  <si>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</si>
  <si>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</si>
  <si>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</si>
  <si>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</si>
  <si>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</si>
  <si>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</si>
  <si>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</si>
  <si>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</si>
  <si>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</si>
  <si>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</si>
  <si>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</si>
  <si>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</si>
  <si>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</si>
  <si>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</si>
  <si>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</si>
  <si>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</si>
  <si>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</si>
  <si>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</si>
  <si>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</si>
  <si>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</si>
  <si>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</si>
  <si>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</si>
  <si>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</si>
  <si>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</si>
  <si>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</si>
  <si>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</si>
  <si>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</si>
  <si>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</si>
  <si>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</si>
  <si>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</si>
  <si>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</si>
  <si>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</si>
  <si>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</si>
  <si>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</si>
  <si>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</si>
  <si>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</si>
  <si>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</si>
  <si>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</si>
  <si>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</si>
  <si>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</si>
  <si>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</si>
  <si>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</si>
  <si>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</si>
  <si>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</si>
  <si>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</si>
  <si>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</si>
  <si>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</si>
  <si>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</si>
  <si>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</si>
  <si>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</si>
  <si>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</si>
  <si>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</si>
  <si>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</si>
  <si>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</si>
  <si>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</si>
  <si>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</si>
  <si>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</si>
  <si>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</si>
  <si>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</si>
  <si>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</si>
  <si>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</si>
  <si>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</si>
  <si>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</si>
  <si>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</si>
  <si>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</si>
  <si>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</si>
  <si>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</si>
  <si>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</si>
  <si>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</si>
  <si>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</si>
  <si>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</si>
  <si>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</si>
  <si>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</si>
  <si>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</si>
  <si>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</si>
  <si>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</si>
  <si>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</si>
  <si>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</si>
  <si>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</si>
  <si>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</si>
  <si>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</si>
  <si>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</si>
  <si>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</si>
  <si>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</si>
  <si>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</si>
  <si>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</si>
  <si>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</si>
  <si>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</si>
  <si>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</si>
  <si>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</si>
  <si>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</si>
  <si>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</si>
  <si>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</si>
  <si>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</si>
  <si>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</si>
  <si>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</si>
  <si>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</si>
  <si>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</si>
  <si>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</si>
  <si>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</si>
  <si>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</si>
  <si>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</si>
  <si>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</si>
  <si>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</si>
  <si>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</si>
  <si>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</si>
  <si>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</si>
  <si>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</si>
  <si>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</si>
  <si>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</si>
  <si>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</si>
  <si>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</si>
  <si>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</si>
  <si>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</si>
  <si>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</si>
  <si>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</si>
  <si>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</si>
  <si>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</si>
  <si>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</si>
  <si>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</si>
  <si>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</si>
  <si>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</si>
  <si>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</si>
  <si>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</si>
  <si>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</si>
  <si>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</si>
  <si>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</si>
  <si>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</si>
  <si>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</si>
  <si>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</si>
  <si>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</si>
  <si>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</si>
  <si>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</si>
  <si>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</si>
  <si>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</si>
  <si>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</si>
  <si>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</si>
  <si>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</si>
  <si>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</si>
  <si>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</si>
  <si>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</si>
  <si>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</si>
  <si>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</si>
  <si>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</si>
  <si>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</si>
  <si>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</si>
  <si>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</si>
  <si>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</si>
  <si>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</si>
  <si>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</si>
  <si>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</si>
  <si>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</si>
  <si>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</si>
  <si>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</si>
  <si>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</si>
  <si>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</si>
  <si>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</si>
  <si>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</si>
  <si>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</si>
  <si>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</si>
  <si>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</si>
  <si>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</si>
  <si>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</si>
  <si>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</si>
  <si>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</si>
  <si>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</si>
  <si>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</si>
  <si>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</si>
  <si>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</si>
  <si>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</si>
  <si>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</si>
  <si>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</si>
  <si>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</si>
  <si>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</si>
  <si>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</si>
  <si>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</si>
  <si>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</si>
  <si>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</si>
  <si>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</si>
  <si>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</si>
  <si>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</si>
  <si>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</si>
  <si>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</si>
  <si>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</si>
  <si>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</si>
  <si>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</si>
  <si>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</si>
  <si>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</si>
  <si>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</si>
  <si>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</si>
  <si>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</si>
  <si>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</si>
  <si>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</si>
  <si>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</si>
  <si>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</si>
  <si>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</si>
  <si>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</si>
  <si>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</si>
  <si>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</si>
  <si>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</si>
  <si>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</si>
  <si>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</si>
  <si>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</si>
  <si>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</si>
  <si>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</si>
  <si>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</si>
  <si>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</si>
  <si>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</si>
  <si>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</si>
  <si>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</si>
  <si>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</si>
  <si>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</si>
  <si>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</si>
  <si>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</si>
  <si>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</si>
  <si>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</si>
  <si>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</si>
  <si>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</si>
  <si>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</si>
  <si>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</si>
  <si>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</si>
  <si>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</si>
  <si>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</si>
  <si>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</si>
  <si>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</si>
  <si>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</si>
  <si>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</si>
  <si>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</si>
  <si>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</si>
  <si>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</si>
  <si>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</si>
  <si>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</si>
  <si>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</si>
  <si>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</si>
  <si>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</si>
  <si>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</si>
  <si>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</si>
  <si>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</si>
  <si>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</si>
  <si>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</si>
  <si>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</si>
  <si>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</si>
  <si>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</si>
  <si>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</si>
  <si>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</si>
  <si>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</si>
  <si>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</si>
  <si>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</si>
  <si>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</si>
  <si>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</si>
  <si>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</si>
  <si>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</si>
  <si>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</si>
  <si>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</si>
  <si>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</si>
  <si>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</si>
  <si>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</si>
  <si>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</si>
  <si>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</si>
  <si>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</si>
  <si>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</si>
  <si>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</si>
  <si>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</si>
  <si>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</si>
  <si>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</si>
  <si>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</si>
  <si>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</si>
  <si>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</si>
  <si>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</si>
  <si>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</si>
  <si>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</si>
  <si>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</si>
  <si>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</si>
  <si>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</si>
  <si>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</si>
  <si>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</si>
  <si>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</si>
  <si>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</si>
  <si>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</si>
  <si>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</si>
  <si>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</si>
  <si>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</si>
  <si>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</si>
  <si>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</si>
  <si>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</si>
  <si>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</si>
  <si>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</si>
  <si>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</si>
  <si>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</si>
  <si>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</si>
  <si>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</si>
  <si>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</si>
  <si>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</si>
  <si>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</si>
  <si>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</si>
  <si>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</si>
  <si>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</si>
  <si>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</si>
  <si>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</si>
  <si>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</si>
  <si>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</si>
  <si>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</si>
  <si>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</si>
  <si>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</si>
  <si>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</si>
  <si>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</si>
  <si>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</si>
  <si>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</si>
  <si>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</si>
  <si>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</si>
  <si>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</si>
  <si>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</si>
  <si>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</si>
  <si>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</si>
  <si>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</si>
  <si>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</si>
  <si>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</si>
  <si>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</si>
  <si>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</si>
  <si>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</si>
  <si>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</si>
  <si>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</si>
  <si>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</si>
  <si>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</si>
  <si>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</si>
  <si>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</si>
  <si>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</si>
  <si>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</si>
  <si>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</si>
  <si>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</si>
  <si>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</si>
  <si>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</si>
  <si>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</si>
  <si>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</si>
  <si>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</si>
  <si>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</si>
  <si>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</si>
  <si>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</si>
  <si>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</si>
  <si>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</si>
  <si>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</si>
  <si>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</si>
  <si>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</si>
  <si>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</si>
  <si>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</si>
  <si>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</si>
  <si>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</si>
  <si>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</si>
  <si>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</si>
  <si>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</si>
  <si>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</si>
  <si>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</si>
  <si>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</si>
  <si>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</si>
  <si>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</si>
  <si>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</si>
  <si>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</si>
  <si>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</si>
  <si>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</si>
  <si>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</si>
  <si>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</si>
  <si>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</si>
  <si>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</si>
  <si>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</si>
  <si>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</si>
  <si>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</si>
  <si>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</si>
  <si>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</si>
  <si>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</si>
  <si>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</si>
  <si>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</si>
  <si>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</si>
  <si>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</si>
  <si>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</si>
  <si>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</si>
  <si>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</si>
  <si>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</si>
  <si>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</si>
  <si>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</si>
  <si>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</si>
  <si>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</si>
  <si>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</si>
  <si>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</si>
  <si>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</si>
  <si>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</si>
  <si>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</si>
  <si>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</si>
  <si>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</si>
  <si>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</si>
  <si>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</si>
  <si>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</si>
  <si>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</si>
  <si>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</si>
  <si>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</si>
  <si>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</si>
  <si>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</si>
  <si>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</si>
  <si>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</si>
  <si>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</si>
  <si>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</si>
  <si>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</si>
  <si>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</si>
  <si>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</si>
  <si>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</si>
  <si>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</si>
  <si>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</si>
  <si>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</si>
  <si>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</si>
  <si>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</si>
  <si>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</si>
  <si>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</si>
  <si>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</si>
  <si>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</si>
  <si>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</si>
  <si>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</si>
  <si>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</si>
  <si>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</si>
  <si>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</si>
  <si>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</si>
  <si>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</si>
  <si>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</si>
  <si>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</si>
  <si>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</si>
  <si>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</si>
  <si>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</si>
  <si>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</si>
  <si>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</si>
  <si>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</si>
  <si>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</si>
  <si>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</si>
  <si>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</si>
  <si>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</si>
  <si>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</si>
  <si>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</si>
  <si>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</si>
  <si>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</si>
  <si>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</si>
  <si>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</si>
  <si>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</si>
  <si>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</si>
  <si>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</si>
  <si>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</si>
  <si>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</si>
  <si>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</si>
  <si>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</si>
  <si>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</si>
  <si>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</si>
  <si>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</si>
  <si>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</si>
  <si>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</si>
  <si>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</si>
  <si>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</si>
  <si>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</si>
  <si>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</si>
  <si>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</si>
  <si>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</si>
  <si>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</si>
  <si>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</si>
  <si>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</si>
  <si>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</si>
  <si>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</si>
  <si>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</si>
  <si>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</si>
  <si>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</si>
  <si>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</si>
  <si>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</si>
  <si>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</si>
  <si>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</si>
  <si>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</si>
  <si>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</si>
  <si>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</si>
  <si>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</si>
  <si>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</si>
  <si>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</si>
  <si>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</si>
  <si>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</si>
  <si>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</si>
  <si>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</si>
  <si>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</si>
  <si>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</si>
  <si>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</si>
  <si>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</si>
  <si>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</si>
  <si>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</si>
  <si>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</si>
  <si>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</si>
  <si>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</si>
  <si>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</si>
  <si>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</si>
  <si>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</si>
  <si>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</si>
  <si>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</si>
  <si>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</si>
  <si>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</si>
  <si>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</si>
  <si>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</si>
  <si>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</si>
  <si>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</si>
  <si>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</si>
  <si>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</si>
  <si>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</si>
  <si>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</si>
  <si>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</si>
  <si>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</si>
  <si>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</si>
  <si>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</si>
  <si>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</si>
  <si>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</si>
  <si>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</si>
  <si>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</si>
  <si>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</si>
  <si>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</si>
  <si>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</si>
  <si>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</si>
  <si>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</si>
  <si>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</si>
  <si>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</si>
  <si>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</si>
  <si>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</si>
  <si>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</si>
  <si>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</si>
  <si>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</si>
  <si>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</si>
  <si>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</si>
  <si>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</si>
  <si>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</si>
  <si>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</si>
  <si>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</si>
  <si>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</si>
  <si>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</si>
  <si>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</si>
  <si>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</si>
  <si>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</si>
  <si>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</si>
  <si>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</si>
  <si>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</si>
  <si>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</si>
  <si>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</si>
  <si>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</si>
  <si>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</si>
  <si>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</si>
  <si>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</si>
  <si>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</si>
  <si>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</si>
  <si>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</si>
  <si>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</si>
  <si>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</si>
  <si>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</si>
  <si>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</si>
  <si>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</si>
  <si>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</si>
  <si>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</si>
  <si>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</si>
  <si>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</si>
  <si>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</si>
  <si>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</si>
  <si>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</si>
  <si>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</si>
  <si>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</si>
  <si>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</si>
  <si>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</si>
  <si>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</si>
  <si>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</si>
  <si>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</si>
  <si>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</si>
  <si>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</si>
  <si>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</si>
  <si>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</si>
  <si>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</si>
  <si>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</si>
  <si>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</si>
  <si>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</si>
  <si>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</si>
  <si>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</si>
  <si>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</si>
  <si>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</si>
  <si>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</si>
  <si>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</si>
  <si>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</si>
  <si>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</si>
  <si>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</si>
  <si>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</si>
  <si>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</si>
  <si>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</si>
  <si>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</si>
  <si>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</si>
  <si>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</si>
  <si>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</si>
  <si>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</si>
  <si>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</si>
  <si>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</si>
  <si>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</si>
  <si>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</si>
  <si>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</si>
  <si>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</si>
  <si>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</si>
  <si>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</si>
  <si>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</si>
  <si>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</si>
  <si>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</si>
  <si>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</si>
  <si>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</si>
  <si>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</si>
  <si>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</si>
  <si>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</si>
  <si>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</si>
  <si>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</si>
  <si>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</si>
  <si>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</si>
  <si>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</si>
  <si>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</si>
  <si>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</si>
  <si>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</si>
  <si>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</si>
  <si>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</si>
  <si>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</si>
  <si>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</si>
  <si>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</si>
  <si>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</si>
  <si>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</si>
  <si>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</si>
  <si>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</si>
  <si>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</si>
  <si>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</si>
  <si>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</si>
  <si>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</si>
  <si>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</si>
  <si>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</si>
  <si>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</si>
  <si>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</si>
  <si>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</si>
  <si>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</si>
  <si>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</si>
  <si>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</si>
  <si>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</si>
  <si>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</si>
  <si>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</si>
  <si>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</si>
  <si>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</si>
  <si>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</si>
  <si>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</si>
  <si>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</si>
  <si>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</si>
  <si>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</si>
  <si>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</si>
  <si>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</si>
  <si>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</si>
  <si>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</si>
  <si>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</si>
  <si>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</si>
  <si>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</si>
  <si>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</si>
  <si>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</si>
  <si>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</si>
  <si>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</si>
  <si>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</si>
  <si>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</si>
  <si>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</si>
  <si>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</si>
  <si>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</si>
  <si>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</si>
  <si>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</si>
  <si>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</si>
  <si>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</si>
  <si>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</si>
  <si>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</si>
  <si>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</si>
  <si>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</si>
  <si>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</si>
  <si>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</si>
  <si>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</si>
  <si>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</si>
  <si>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</si>
  <si>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</si>
  <si>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</si>
  <si>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</si>
  <si>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</si>
  <si>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</si>
  <si>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</si>
  <si>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</si>
  <si>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</si>
  <si>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</si>
  <si>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</si>
  <si>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</si>
  <si>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</si>
  <si>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</si>
  <si>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</si>
  <si>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</si>
  <si>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</si>
  <si>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</si>
  <si>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</si>
  <si>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</si>
  <si>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</si>
  <si>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</si>
  <si>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</si>
  <si>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</si>
  <si>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</si>
  <si>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</si>
  <si>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</si>
  <si>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</si>
  <si>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</si>
  <si>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</si>
  <si>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</si>
  <si>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</si>
  <si>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</si>
  <si>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</si>
  <si>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</si>
  <si>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</si>
  <si>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</si>
  <si>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</si>
  <si>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</si>
  <si>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</si>
  <si>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</si>
  <si>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</si>
  <si>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</si>
  <si>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</si>
  <si>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</si>
  <si>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</si>
  <si>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</si>
  <si>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</si>
  <si>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</si>
  <si>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</si>
  <si>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</si>
  <si>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</si>
  <si>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</si>
  <si>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</si>
  <si>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</si>
  <si>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</si>
  <si>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</si>
  <si>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</si>
  <si>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</si>
  <si>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</si>
  <si>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</si>
  <si>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</si>
  <si>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</si>
  <si>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</si>
  <si>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</si>
  <si>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</si>
  <si>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</si>
  <si>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</si>
  <si>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</si>
  <si>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</si>
  <si>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</si>
  <si>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</si>
  <si>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</si>
  <si>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</si>
  <si>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</si>
  <si>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</si>
  <si>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</si>
  <si>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</si>
  <si>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</si>
  <si>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</si>
  <si>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</si>
  <si>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</si>
  <si>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</si>
  <si>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</si>
  <si>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</si>
  <si>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</si>
  <si>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</si>
  <si>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</si>
  <si>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</si>
  <si>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</si>
  <si>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</si>
  <si>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</si>
  <si>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</si>
  <si>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</si>
  <si>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</si>
  <si>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</si>
  <si>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</si>
  <si>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</si>
  <si>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</si>
  <si>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</si>
  <si>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</si>
  <si>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</si>
  <si>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</si>
  <si>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</si>
  <si>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</si>
  <si>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</si>
  <si>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</si>
  <si>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</si>
  <si>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</si>
  <si>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</si>
  <si>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</si>
  <si>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</si>
  <si>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</si>
  <si>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</si>
  <si>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</si>
  <si>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</si>
  <si>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</si>
  <si>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</si>
  <si>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</si>
  <si>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</si>
  <si>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</si>
  <si>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</si>
  <si>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</si>
  <si>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</si>
  <si>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</si>
  <si>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</si>
  <si>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</si>
  <si>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</si>
  <si>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</si>
  <si>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</si>
  <si>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</si>
  <si>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</si>
  <si>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</si>
  <si>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</si>
  <si>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</si>
  <si>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</si>
  <si>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</si>
  <si>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</si>
  <si>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</si>
  <si>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</si>
  <si>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</si>
  <si>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</si>
  <si>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</si>
  <si>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</si>
  <si>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</si>
  <si>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</si>
  <si>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</si>
  <si>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</si>
  <si>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</si>
  <si>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</si>
  <si>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</si>
  <si>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</si>
  <si>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</si>
  <si>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</si>
  <si>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</si>
  <si>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</si>
  <si>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</si>
  <si>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</si>
  <si>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</si>
  <si>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</si>
  <si>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</si>
  <si>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</si>
  <si>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</si>
  <si>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</si>
  <si>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</si>
  <si>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</si>
  <si>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</si>
  <si>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</si>
  <si>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</si>
  <si>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</si>
  <si>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</si>
  <si>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</si>
  <si>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</si>
  <si>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</si>
  <si>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</si>
  <si>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</si>
  <si>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</si>
  <si>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</si>
  <si>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</si>
  <si>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</si>
  <si>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</si>
  <si>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</si>
  <si>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</si>
  <si>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</si>
  <si>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</si>
  <si>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</si>
  <si>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</si>
  <si>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</si>
  <si>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</si>
  <si>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</si>
  <si>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</si>
  <si>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</si>
  <si>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</si>
  <si>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</si>
  <si>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</si>
  <si>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</si>
  <si>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</si>
  <si>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</si>
  <si>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</si>
  <si>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</si>
  <si>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</si>
  <si>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</si>
  <si>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</si>
  <si>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</si>
  <si>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</si>
  <si>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</si>
  <si>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</si>
  <si>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</si>
  <si>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</si>
  <si>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</si>
  <si>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</si>
  <si>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</si>
  <si>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</si>
  <si>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</si>
  <si>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</si>
  <si>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</si>
  <si>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</si>
  <si>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</si>
  <si>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</si>
  <si>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</si>
  <si>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</si>
  <si>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</si>
  <si>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</si>
  <si>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</si>
  <si>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</si>
  <si>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</si>
  <si>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</si>
  <si>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</si>
  <si>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</si>
  <si>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</si>
  <si>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</si>
  <si>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</si>
  <si>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</si>
  <si>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</si>
  <si>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</si>
  <si>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</si>
  <si>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</si>
  <si>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</si>
  <si>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</si>
  <si>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</si>
  <si>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</si>
  <si>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</si>
  <si>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</si>
  <si>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</si>
  <si>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</si>
  <si>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</si>
  <si>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</si>
  <si>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</si>
  <si>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</si>
  <si>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</si>
  <si>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</si>
  <si>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</si>
  <si>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</si>
  <si>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</si>
  <si>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</si>
  <si>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</si>
  <si>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</si>
  <si>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</si>
  <si>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</si>
  <si>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</si>
  <si>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</si>
  <si>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</si>
  <si>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</si>
  <si>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</si>
  <si>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</si>
  <si>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</si>
  <si>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</si>
  <si>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</si>
  <si>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</si>
  <si>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</si>
  <si>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</si>
  <si>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</si>
  <si>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</si>
  <si>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</si>
  <si>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</si>
  <si>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</si>
  <si>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</si>
  <si>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</si>
  <si>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</si>
  <si>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</si>
  <si>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</si>
  <si>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</si>
  <si>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</si>
  <si>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</si>
  <si>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</si>
  <si>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</si>
  <si>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</si>
  <si>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</si>
  <si>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</si>
  <si>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</si>
  <si>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</si>
  <si>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</si>
  <si>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</si>
  <si>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</si>
  <si>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</si>
  <si>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</si>
  <si>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</si>
  <si>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</si>
  <si>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</si>
  <si>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</si>
  <si>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</si>
  <si>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</si>
  <si>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</si>
  <si>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</si>
  <si>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</si>
  <si>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</si>
  <si>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</si>
  <si>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</si>
  <si>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</si>
  <si>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</si>
  <si>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</si>
  <si>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</si>
  <si>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</si>
  <si>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</si>
  <si>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</si>
  <si>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</si>
  <si>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</si>
  <si>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</si>
  <si>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</si>
  <si>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</si>
  <si>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</si>
  <si>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</si>
  <si>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</si>
  <si>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</si>
  <si>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</si>
  <si>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</si>
  <si>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</si>
  <si>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</si>
  <si>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</si>
  <si>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</si>
  <si>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</si>
  <si>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</si>
  <si>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</si>
  <si>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</si>
  <si>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</si>
  <si>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</si>
  <si>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</si>
  <si>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</si>
  <si>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</si>
  <si>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</si>
  <si>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</si>
  <si>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</si>
  <si>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</si>
  <si>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</si>
  <si>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</si>
  <si>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</si>
  <si>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</si>
  <si>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</si>
  <si>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</si>
  <si>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</si>
  <si>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</si>
  <si>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</si>
  <si>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</si>
  <si>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</si>
  <si>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</si>
  <si>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</si>
  <si>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</si>
  <si>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</si>
  <si>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</si>
  <si>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</si>
  <si>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</si>
  <si>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</si>
  <si>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</si>
  <si>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</si>
  <si>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</si>
  <si>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</si>
  <si>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</si>
  <si>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</si>
  <si>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</si>
  <si>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</si>
  <si>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</si>
  <si>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</si>
  <si>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</si>
  <si>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</si>
  <si>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</si>
  <si>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</si>
  <si>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</si>
  <si>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</si>
  <si>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</si>
  <si>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</si>
  <si>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</si>
  <si>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</si>
  <si>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</si>
  <si>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</si>
  <si>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</si>
  <si>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</si>
  <si>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</si>
  <si>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</si>
  <si>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</si>
  <si>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</si>
  <si>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</si>
  <si>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</si>
  <si>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</si>
  <si>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</si>
  <si>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</si>
  <si>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</si>
  <si>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</si>
  <si>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</si>
  <si>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</si>
  <si>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</si>
  <si>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</si>
  <si>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</si>
  <si>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</si>
  <si>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</si>
  <si>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</si>
  <si>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</si>
  <si>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</si>
  <si>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</si>
  <si>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</si>
  <si>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</si>
  <si>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</si>
  <si>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</si>
  <si>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</si>
  <si>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</si>
  <si>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</si>
  <si>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</si>
  <si>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</si>
  <si>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</si>
  <si>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</si>
  <si>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</si>
  <si>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</si>
  <si>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</si>
  <si>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</si>
  <si>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</si>
  <si>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</si>
  <si>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</si>
  <si>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</si>
  <si>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</si>
  <si>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</si>
  <si>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</si>
  <si>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</si>
  <si>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</si>
  <si>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</si>
  <si>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</si>
  <si>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</si>
  <si>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</si>
  <si>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</si>
  <si>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</si>
  <si>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</si>
  <si>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</si>
  <si>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</si>
  <si>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</si>
  <si>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</si>
  <si>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</si>
  <si>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</si>
  <si>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</si>
  <si>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</si>
  <si>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</si>
  <si>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</si>
  <si>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</si>
  <si>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</si>
  <si>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</si>
  <si>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</si>
  <si>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</si>
  <si>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</si>
  <si>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</si>
  <si>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</si>
  <si>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</si>
  <si>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</si>
  <si>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</si>
  <si>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</si>
  <si>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</si>
  <si>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</si>
  <si>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</si>
  <si>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</si>
  <si>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</si>
  <si>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</si>
  <si>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</si>
  <si>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</si>
  <si>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</si>
  <si>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</si>
  <si>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</si>
  <si>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</si>
  <si>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</si>
  <si>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</si>
  <si>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</si>
  <si>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</si>
  <si>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</si>
  <si>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</si>
  <si>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</si>
  <si>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</si>
  <si>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</si>
  <si>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</si>
  <si>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</si>
  <si>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</si>
  <si>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</si>
  <si>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</si>
  <si>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</si>
  <si>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</si>
  <si>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</si>
  <si>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</si>
  <si>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</si>
  <si>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</si>
  <si>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</si>
  <si>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</si>
  <si>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</si>
  <si>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</si>
  <si>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</si>
  <si>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</si>
  <si>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</si>
  <si>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</si>
  <si>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</si>
  <si>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</si>
  <si>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</si>
  <si>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</si>
  <si>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</si>
  <si>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</si>
  <si>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</si>
  <si>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</si>
  <si>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</si>
  <si>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</si>
  <si>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</si>
  <si>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</si>
  <si>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</si>
  <si>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</si>
  <si>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</si>
  <si>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</si>
  <si>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</si>
  <si>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</si>
  <si>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</si>
  <si>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</si>
  <si>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</si>
  <si>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</si>
  <si>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</si>
  <si>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</si>
  <si>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</si>
  <si>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</si>
  <si>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</si>
  <si>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</si>
  <si>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</si>
  <si>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</si>
  <si>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</si>
  <si>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</si>
  <si>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</si>
  <si>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</si>
  <si>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</si>
  <si>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</si>
  <si>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</si>
  <si>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</si>
  <si>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</si>
  <si>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</si>
  <si>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</si>
  <si>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</si>
  <si>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</si>
  <si>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</si>
  <si>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</si>
  <si>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</si>
  <si>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</si>
  <si>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</si>
  <si>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</si>
  <si>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</si>
  <si>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</si>
  <si>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</si>
  <si>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</si>
  <si>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</si>
  <si>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</si>
  <si>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</si>
  <si>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</si>
  <si>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</si>
  <si>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</si>
  <si>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</si>
  <si>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</si>
  <si>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</si>
  <si>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</si>
  <si>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</si>
  <si>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</si>
  <si>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</si>
  <si>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</si>
  <si>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</si>
  <si>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</si>
  <si>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</si>
  <si>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</si>
  <si>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</si>
  <si>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</si>
  <si>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</si>
  <si>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</si>
  <si>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</si>
  <si>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</si>
  <si>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</si>
  <si>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</si>
  <si>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</si>
  <si>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</si>
  <si>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</si>
  <si>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</si>
  <si>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</si>
  <si>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</si>
  <si>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</si>
  <si>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</si>
  <si>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</si>
  <si>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</si>
  <si>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</si>
  <si>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</si>
  <si>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</si>
  <si>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</si>
  <si>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</si>
  <si>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</si>
  <si>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</si>
  <si>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</si>
  <si>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</si>
  <si>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</si>
  <si>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</si>
  <si>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</si>
  <si>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</si>
  <si>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</si>
  <si>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</si>
  <si>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</si>
  <si>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</si>
  <si>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</si>
  <si>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</si>
  <si>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</si>
  <si>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</si>
  <si>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</si>
  <si>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</si>
  <si>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</si>
  <si>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</si>
  <si>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</si>
  <si>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</si>
  <si>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</si>
  <si>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</si>
  <si>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</si>
  <si>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</si>
  <si>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</si>
  <si>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</si>
  <si>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</si>
  <si>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</si>
  <si>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</si>
  <si>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</si>
  <si>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</si>
  <si>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</si>
  <si>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</si>
  <si>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</si>
  <si>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</si>
  <si>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</si>
  <si>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</si>
  <si>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</si>
  <si>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</si>
  <si>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</si>
  <si>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</si>
  <si>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</si>
  <si>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</si>
  <si>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</si>
  <si>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</si>
  <si>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</si>
  <si>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</si>
  <si>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</si>
  <si>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</si>
  <si>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</si>
  <si>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</si>
  <si>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</si>
  <si>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</si>
  <si>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</si>
  <si>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</si>
  <si>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</si>
  <si>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</si>
  <si>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</si>
  <si>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</si>
  <si>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</si>
  <si>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</si>
  <si>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</si>
  <si>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</si>
  <si>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</si>
  <si>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</si>
  <si>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</si>
  <si>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</si>
  <si>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</si>
  <si>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</si>
  <si>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</si>
  <si>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</si>
  <si>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</si>
  <si>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</si>
  <si>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</si>
  <si>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</si>
  <si>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</si>
  <si>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</si>
  <si>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</si>
  <si>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</si>
  <si>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</si>
  <si>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</si>
  <si>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</si>
  <si>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</si>
  <si>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</si>
  <si>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</si>
  <si>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</si>
  <si>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</si>
  <si>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</si>
  <si>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</si>
  <si>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</si>
  <si>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</si>
  <si>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</si>
  <si>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</si>
  <si>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</si>
  <si>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</si>
  <si>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</si>
  <si>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</si>
  <si>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</si>
  <si>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</si>
  <si>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</si>
  <si>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</si>
  <si>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</si>
  <si>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</si>
  <si>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</si>
  <si>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</si>
  <si>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</si>
  <si>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</si>
  <si>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</si>
  <si>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</si>
  <si>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</si>
  <si>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</si>
  <si>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</si>
  <si>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</si>
  <si>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</si>
  <si>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</si>
  <si>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</si>
  <si>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</si>
  <si>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</si>
  <si>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</si>
  <si>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</si>
  <si>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</si>
  <si>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</si>
  <si>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</si>
  <si>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</si>
  <si>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</si>
  <si>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</si>
  <si>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</si>
  <si>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</si>
  <si>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</si>
  <si>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</si>
  <si>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</si>
  <si>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</si>
  <si>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</si>
  <si>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</si>
  <si>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</si>
  <si>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</si>
  <si>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</si>
  <si>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</si>
  <si>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</si>
  <si>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</si>
  <si>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</si>
  <si>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</si>
  <si>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</si>
  <si>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</si>
  <si>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</si>
  <si>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</si>
  <si>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</si>
  <si>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</si>
  <si>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</si>
  <si>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</si>
  <si>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</si>
  <si>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</si>
  <si>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</si>
  <si>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</si>
  <si>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</si>
  <si>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</si>
  <si>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</si>
  <si>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</si>
  <si>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</si>
  <si>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</si>
  <si>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</si>
  <si>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</si>
  <si>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</si>
  <si>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</si>
  <si>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</si>
  <si>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</si>
  <si>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</si>
  <si>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</si>
  <si>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</si>
  <si>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</si>
  <si>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</si>
  <si>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</si>
  <si>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</si>
  <si>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</si>
  <si>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</si>
  <si>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</si>
  <si>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</si>
  <si>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</si>
  <si>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</si>
  <si>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</si>
  <si>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</si>
  <si>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</si>
  <si>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</si>
  <si>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</si>
  <si>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</si>
  <si>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</si>
  <si>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</si>
  <si>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</si>
  <si>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</si>
  <si>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</si>
  <si>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</si>
  <si>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</si>
  <si>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</si>
  <si>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</si>
  <si>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</si>
  <si>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</si>
  <si>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</si>
  <si>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</si>
  <si>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</si>
  <si>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</si>
  <si>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</si>
  <si>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</si>
  <si>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</si>
  <si>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</si>
  <si>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</si>
  <si>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</si>
  <si>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</si>
  <si>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</si>
  <si>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</si>
  <si>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</si>
  <si>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</si>
  <si>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</si>
  <si>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</si>
  <si>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</si>
  <si>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</si>
  <si>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</si>
  <si>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</si>
  <si>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</si>
  <si>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</si>
  <si>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</si>
  <si>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</si>
  <si>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</si>
  <si>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</si>
  <si>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</si>
  <si>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</si>
  <si>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</si>
  <si>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</si>
  <si>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</si>
  <si>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</si>
  <si>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</si>
  <si>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</si>
  <si>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</si>
  <si>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</si>
  <si>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</si>
  <si>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</si>
  <si>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</si>
  <si>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</si>
  <si>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</si>
  <si>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</si>
  <si>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</si>
  <si>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</si>
  <si>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</si>
  <si>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</si>
  <si>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</si>
  <si>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</si>
  <si>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</si>
  <si>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</si>
  <si>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</si>
  <si>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</si>
  <si>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</si>
  <si>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</si>
  <si>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</si>
  <si>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</si>
  <si>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</si>
  <si>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</si>
  <si>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</si>
  <si>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</si>
  <si>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</si>
  <si>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</si>
  <si>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</si>
  <si>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</si>
  <si>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</si>
  <si>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</si>
  <si>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</si>
  <si>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</si>
  <si>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</si>
  <si>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</si>
  <si>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</si>
  <si>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</si>
  <si>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</si>
  <si>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</si>
  <si>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</si>
  <si>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</si>
  <si>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</si>
  <si>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</si>
  <si>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</si>
  <si>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</si>
  <si>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</si>
  <si>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</si>
  <si>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</si>
  <si>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</si>
  <si>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</si>
  <si>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</si>
  <si>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</si>
  <si>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</si>
  <si>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</si>
  <si>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</si>
  <si>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</si>
  <si>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</si>
  <si>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</si>
  <si>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</si>
  <si>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</si>
  <si>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</si>
  <si>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</si>
  <si>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</si>
  <si>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</si>
  <si>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</si>
  <si>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</si>
  <si>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</si>
  <si>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</si>
  <si>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</si>
  <si>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</si>
  <si>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</si>
  <si>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</si>
  <si>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</si>
  <si>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</si>
  <si>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</si>
  <si>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</si>
  <si>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</si>
  <si>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</si>
  <si>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</si>
  <si>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</si>
  <si>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</si>
  <si>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</si>
  <si>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</si>
  <si>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</si>
  <si>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</si>
  <si>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</si>
  <si>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</si>
  <si>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</si>
  <si>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</si>
  <si>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</si>
  <si>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</si>
  <si>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</si>
  <si>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</si>
  <si>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</si>
  <si>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</si>
  <si>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</si>
  <si>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</si>
  <si>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</si>
  <si>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</si>
  <si>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</si>
  <si>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</si>
  <si>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</si>
  <si>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</si>
  <si>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</si>
  <si>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</si>
  <si>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</si>
  <si>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</si>
  <si>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</si>
  <si>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</si>
  <si>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</si>
  <si>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</si>
  <si>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</si>
  <si>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</si>
  <si>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</si>
  <si>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</si>
  <si>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</si>
  <si>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</si>
  <si>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</si>
  <si>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</si>
  <si>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</si>
  <si>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</si>
  <si>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</si>
  <si>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</si>
  <si>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</si>
  <si>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</si>
  <si>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</si>
  <si>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</si>
  <si>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</si>
  <si>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</si>
  <si>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</si>
  <si>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</si>
  <si>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</si>
  <si>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</si>
  <si>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</si>
  <si>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</si>
  <si>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</si>
  <si>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</si>
  <si>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</si>
  <si>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</si>
  <si>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</si>
  <si>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</si>
  <si>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</si>
  <si>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</si>
  <si>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</si>
  <si>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</si>
  <si>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</si>
  <si>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</si>
  <si>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</si>
  <si>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</si>
  <si>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</si>
  <si>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</si>
  <si>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</si>
  <si>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</si>
  <si>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</si>
  <si>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</si>
  <si>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</si>
  <si>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</si>
  <si>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</si>
  <si>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</si>
  <si>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</si>
  <si>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</si>
  <si>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</si>
  <si>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</si>
  <si>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</si>
  <si>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</si>
  <si>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</si>
  <si>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</si>
  <si>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</si>
  <si>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</si>
  <si>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</si>
  <si>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</si>
  <si>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</si>
  <si>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</si>
  <si>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</si>
  <si>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</si>
  <si>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</si>
  <si>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</si>
  <si>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</si>
  <si>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</si>
  <si>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</si>
  <si>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</si>
  <si>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</si>
  <si>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</si>
  <si>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</si>
  <si>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</si>
  <si>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</si>
  <si>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</si>
  <si>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</si>
  <si>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</si>
  <si>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</si>
  <si>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</si>
  <si>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</si>
  <si>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</si>
  <si>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</si>
  <si>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</si>
  <si>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</si>
  <si>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</si>
  <si>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</si>
  <si>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</si>
  <si>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</si>
  <si>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</si>
  <si>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</si>
  <si>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</si>
  <si>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</si>
  <si>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</si>
  <si>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</si>
  <si>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</si>
  <si>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</si>
  <si>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</si>
  <si>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</si>
  <si>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</si>
  <si>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</si>
  <si>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</si>
  <si>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</si>
  <si>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</si>
  <si>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</si>
  <si>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</si>
  <si>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</si>
  <si>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</si>
  <si>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</si>
  <si>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</si>
  <si>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</si>
  <si>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</si>
  <si>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</si>
  <si>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</si>
  <si>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</si>
  <si>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</si>
  <si>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</si>
  <si>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</si>
  <si>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</si>
  <si>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</si>
  <si>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</si>
  <si>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</si>
  <si>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</si>
  <si>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</si>
  <si>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</si>
  <si>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</si>
  <si>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</si>
  <si>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</si>
  <si>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</si>
  <si>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</si>
  <si>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</si>
  <si>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</si>
  <si>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</si>
  <si>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</si>
  <si>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</si>
  <si>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</si>
  <si>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</si>
  <si>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</si>
  <si>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</si>
  <si>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</si>
  <si>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</si>
  <si>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</si>
  <si>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</si>
  <si>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</si>
  <si>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</si>
  <si>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</si>
  <si>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</si>
  <si>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</si>
  <si>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</si>
  <si>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</si>
  <si>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</si>
  <si>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</si>
  <si>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</si>
  <si>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</si>
  <si>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</si>
  <si>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</si>
  <si>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</si>
  <si>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</si>
  <si>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</si>
  <si>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</si>
  <si>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</si>
  <si>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</si>
  <si>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</si>
  <si>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</si>
  <si>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</si>
  <si>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</si>
  <si>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</si>
  <si>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</si>
  <si>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</si>
  <si>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</si>
  <si>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</si>
  <si>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</si>
  <si>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</si>
  <si>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</si>
  <si>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</si>
  <si>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</si>
  <si>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</si>
  <si>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</si>
  <si>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</si>
  <si>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</si>
  <si>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</si>
  <si>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</si>
  <si>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</si>
  <si>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</si>
  <si>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</si>
  <si>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</si>
  <si>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</si>
  <si>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</si>
  <si>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</si>
  <si>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</si>
  <si>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</si>
  <si>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</si>
  <si>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</si>
  <si>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</si>
  <si>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</si>
  <si>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</si>
  <si>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</si>
  <si>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</si>
  <si>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</si>
  <si>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</si>
  <si>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</si>
  <si>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</si>
  <si>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</si>
  <si>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</si>
  <si>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</si>
  <si>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</si>
  <si>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</si>
  <si>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</si>
  <si>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</si>
  <si>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</si>
  <si>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</si>
  <si>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</si>
  <si>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</si>
  <si>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</si>
  <si>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</si>
  <si>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</si>
  <si>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</si>
  <si>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</si>
  <si>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</si>
  <si>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</si>
  <si>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</si>
  <si>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</si>
  <si>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</si>
  <si>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</si>
  <si>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</si>
  <si>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</si>
  <si>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</si>
  <si>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</si>
  <si>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</si>
  <si>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</si>
  <si>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</si>
  <si>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</si>
  <si>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</si>
  <si>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</si>
  <si>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</si>
  <si>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</si>
  <si>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</si>
  <si>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</si>
  <si>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</si>
  <si>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</si>
  <si>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</si>
  <si>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</si>
  <si>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</si>
  <si>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</si>
  <si>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</si>
  <si>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</si>
  <si>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</si>
  <si>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</si>
  <si>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</si>
  <si>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</si>
  <si>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</si>
  <si>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</si>
  <si>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</si>
  <si>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</si>
  <si>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</si>
  <si>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</si>
  <si>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</si>
  <si>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</si>
  <si>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</si>
  <si>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</si>
  <si>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</si>
  <si>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</si>
  <si>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</si>
  <si>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</si>
  <si>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</si>
  <si>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</si>
  <si>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</si>
  <si>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</si>
  <si>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</si>
  <si>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</si>
  <si>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</si>
  <si>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</si>
  <si>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</si>
  <si>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</si>
  <si>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</si>
  <si>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</si>
  <si>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</si>
  <si>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</si>
  <si>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</si>
  <si>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</si>
  <si>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</si>
  <si>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</si>
  <si>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</si>
  <si>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</si>
  <si>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</si>
  <si>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</si>
  <si>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</si>
  <si>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</si>
  <si>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</si>
  <si>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</si>
  <si>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</si>
  <si>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</si>
  <si>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</si>
  <si>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</si>
  <si>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</si>
  <si>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</si>
  <si>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</si>
  <si>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</si>
  <si>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</si>
  <si>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</si>
  <si>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</si>
  <si>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</si>
  <si>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</si>
  <si>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</si>
  <si>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</si>
  <si>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</si>
  <si>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</si>
  <si>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</si>
  <si>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</si>
  <si>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</si>
  <si>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</si>
  <si>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</si>
  <si>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</si>
  <si>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</si>
  <si>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</si>
  <si>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</si>
  <si>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</si>
  <si>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</si>
  <si>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</si>
  <si>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</si>
  <si>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</si>
  <si>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</si>
  <si>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</si>
  <si>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</si>
  <si>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</si>
  <si>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</si>
  <si>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</si>
  <si>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</si>
  <si>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</si>
  <si>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</si>
  <si>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</si>
  <si>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</si>
  <si>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</si>
  <si>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</si>
  <si>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</si>
  <si>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</si>
  <si>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</si>
  <si>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</si>
  <si>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</si>
  <si>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</si>
  <si>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</si>
  <si>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</si>
  <si>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</si>
  <si>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</si>
  <si>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</si>
  <si>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</si>
  <si>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</si>
  <si>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</si>
  <si>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</si>
  <si>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</si>
  <si>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</si>
  <si>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</si>
  <si>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</si>
  <si>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</si>
  <si>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</si>
  <si>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</si>
  <si>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</si>
  <si>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</si>
  <si>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</si>
  <si>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</si>
  <si>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</si>
  <si>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</si>
  <si>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</si>
  <si>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</si>
  <si>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</si>
  <si>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</si>
  <si>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</si>
  <si>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</si>
  <si>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</si>
  <si>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</si>
  <si>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</si>
  <si>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</si>
  <si>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</si>
  <si>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</si>
  <si>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</si>
  <si>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</si>
  <si>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</si>
  <si>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</si>
  <si>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</si>
  <si>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</si>
  <si>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</si>
  <si>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</si>
  <si>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</si>
  <si>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</si>
  <si>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</si>
  <si>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</si>
  <si>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</si>
  <si>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</si>
  <si>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</si>
  <si>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</si>
  <si>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</si>
  <si>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</si>
  <si>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</si>
  <si>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</si>
  <si>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</si>
  <si>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</si>
  <si>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</si>
  <si>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</si>
  <si>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</si>
  <si>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</si>
  <si>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</si>
  <si>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</si>
  <si>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</si>
  <si>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</si>
  <si>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</si>
  <si>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</si>
  <si>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</si>
  <si>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</si>
  <si>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</si>
  <si>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</si>
  <si>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</si>
  <si>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</si>
  <si>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</si>
  <si>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</si>
  <si>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</si>
  <si>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</si>
  <si>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</si>
  <si>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</si>
  <si>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</si>
  <si>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</si>
  <si>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</si>
  <si>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</si>
  <si>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</si>
  <si>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</si>
  <si>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</si>
  <si>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</si>
  <si>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</si>
  <si>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</si>
  <si>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</si>
  <si>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</si>
  <si>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</si>
  <si>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</si>
  <si>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</si>
  <si>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</si>
  <si>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</si>
  <si>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</si>
  <si>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</si>
  <si>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</si>
  <si>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</si>
  <si>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</si>
  <si>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</si>
  <si>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</si>
  <si>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</si>
  <si>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</si>
  <si>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</si>
  <si>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</si>
  <si>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</si>
  <si>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</si>
  <si>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</si>
  <si>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</si>
  <si>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</si>
  <si>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</si>
  <si>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</si>
  <si>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</si>
  <si>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</si>
  <si>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</si>
  <si>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</si>
  <si>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</si>
  <si>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</si>
  <si>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</si>
  <si>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</si>
  <si>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</si>
  <si>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</si>
  <si>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</si>
  <si>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</si>
  <si>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</si>
  <si>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</si>
  <si>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</si>
  <si>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</si>
  <si>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</si>
  <si>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</si>
  <si>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</si>
  <si>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</si>
  <si>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</si>
  <si>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</si>
  <si>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</si>
  <si>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</si>
  <si>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</si>
  <si>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</si>
  <si>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</si>
  <si>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</si>
  <si>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</si>
  <si>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</si>
  <si>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</si>
  <si>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</si>
  <si>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</si>
  <si>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</si>
  <si>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</si>
  <si>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</si>
  <si>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</si>
  <si>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</si>
  <si>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</si>
  <si>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</si>
  <si>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</si>
  <si>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</si>
  <si>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</si>
  <si>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</si>
  <si>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</si>
  <si>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</si>
  <si>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</si>
  <si>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</si>
  <si>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</si>
  <si>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</si>
  <si>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</si>
  <si>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</si>
  <si>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</si>
  <si>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</si>
  <si>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</si>
  <si>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</si>
  <si>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</si>
  <si>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</si>
  <si>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</si>
  <si>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</si>
  <si>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</si>
  <si>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</si>
  <si>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</si>
  <si>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</si>
  <si>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</si>
  <si>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</si>
  <si>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</si>
  <si>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</si>
  <si>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</si>
  <si>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</si>
  <si>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</si>
  <si>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</si>
  <si>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</si>
  <si>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</si>
  <si>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</si>
  <si>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</si>
  <si>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</si>
  <si>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</si>
  <si>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</si>
  <si>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</si>
  <si>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</si>
  <si>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</si>
  <si>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</si>
  <si>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</si>
  <si>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</si>
  <si>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</si>
  <si>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</si>
  <si>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</si>
  <si>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</si>
  <si>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</si>
  <si>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</si>
  <si>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</si>
  <si>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</si>
  <si>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</si>
  <si>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</si>
  <si>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</si>
  <si>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</si>
  <si>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</si>
  <si>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</si>
  <si>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</si>
  <si>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</si>
  <si>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</si>
  <si>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</si>
  <si>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</si>
  <si>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</si>
  <si>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</si>
  <si>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</si>
  <si>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</si>
  <si>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</si>
  <si>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</si>
  <si>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</si>
  <si>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</si>
  <si>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</si>
  <si>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</si>
  <si>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</si>
  <si>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</si>
  <si>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</si>
  <si>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</si>
  <si>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</si>
  <si>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</si>
  <si>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</si>
  <si>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</si>
  <si>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</si>
  <si>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</si>
  <si>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</si>
  <si>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</si>
  <si>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</si>
  <si>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</si>
  <si>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</si>
  <si>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</si>
  <si>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</si>
  <si>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</si>
  <si>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</si>
  <si>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</si>
  <si>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</si>
  <si>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</si>
  <si>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</si>
  <si>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</si>
  <si>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</si>
  <si>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</si>
  <si>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</si>
  <si>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</si>
  <si>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</si>
  <si>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</si>
  <si>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</si>
  <si>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</si>
  <si>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</si>
  <si>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</si>
  <si>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</si>
  <si>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</si>
  <si>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</si>
  <si>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</si>
  <si>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</si>
  <si>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</si>
  <si>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</si>
  <si>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</si>
  <si>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</si>
  <si>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</si>
  <si>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</si>
  <si>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</si>
  <si>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</si>
  <si>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</si>
  <si>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</si>
  <si>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</si>
  <si>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</si>
  <si>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</si>
  <si>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</si>
  <si>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</si>
  <si>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</si>
  <si>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</si>
  <si>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</si>
  <si>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</si>
  <si>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</si>
  <si>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</si>
  <si>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</si>
  <si>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</si>
  <si>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</si>
  <si>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</si>
  <si>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</si>
  <si>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</si>
  <si>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</si>
  <si>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</si>
  <si>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</si>
  <si>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</si>
  <si>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</si>
  <si>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</si>
  <si>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</si>
  <si>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</si>
  <si>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</si>
  <si>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</si>
  <si>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</si>
  <si>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</si>
  <si>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</si>
  <si>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</si>
  <si>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</si>
  <si>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</si>
  <si>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</si>
  <si>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</si>
  <si>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</si>
  <si>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</si>
  <si>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</si>
  <si>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</si>
  <si>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</si>
  <si>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</si>
  <si>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</si>
  <si>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</si>
  <si>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</si>
  <si>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</si>
  <si>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</si>
  <si>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</si>
  <si>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</si>
  <si>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</si>
  <si>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</si>
  <si>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</si>
  <si>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</si>
  <si>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</si>
  <si>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</si>
  <si>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</si>
  <si>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</si>
  <si>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</si>
  <si>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</si>
  <si>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</si>
  <si>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</si>
  <si>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</si>
  <si>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</si>
  <si>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</si>
  <si>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</si>
  <si>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</si>
  <si>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</si>
  <si>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</si>
  <si>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</si>
  <si>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</si>
  <si>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</si>
  <si>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</si>
  <si>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</si>
  <si>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</si>
  <si>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</si>
  <si>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</si>
  <si>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</si>
  <si>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</si>
  <si>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</si>
  <si>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</si>
  <si>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</si>
  <si>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</si>
  <si>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</si>
  <si>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</si>
  <si>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</si>
  <si>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</si>
  <si>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</si>
  <si>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</si>
  <si>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</si>
  <si>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</si>
  <si>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</si>
  <si>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</si>
  <si>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</si>
  <si>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</si>
  <si>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</si>
  <si>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</si>
  <si>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</si>
  <si>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</si>
  <si>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</si>
  <si>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</si>
  <si>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</si>
  <si>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</si>
  <si>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</si>
  <si>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</si>
  <si>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</si>
  <si>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</si>
  <si>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</si>
  <si>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</si>
  <si>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</si>
  <si>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</si>
  <si>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</si>
  <si>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</si>
  <si>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</si>
  <si>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</si>
  <si>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</si>
  <si>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</si>
  <si>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</si>
  <si>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</si>
  <si>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</si>
  <si>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</si>
  <si>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</si>
  <si>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</si>
  <si>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</si>
  <si>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</si>
  <si>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</si>
  <si>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</si>
  <si>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</si>
  <si>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</si>
  <si>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</si>
  <si>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</si>
  <si>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</si>
  <si>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</si>
  <si>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</si>
  <si>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</si>
  <si>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</si>
  <si>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</si>
  <si>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</si>
  <si>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</si>
  <si>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</si>
  <si>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</si>
  <si>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</si>
  <si>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</si>
  <si>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</si>
  <si>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</si>
  <si>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</si>
  <si>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</si>
  <si>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</si>
  <si>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</si>
  <si>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</si>
  <si>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</si>
  <si>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</si>
  <si>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</si>
  <si>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</si>
  <si>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</si>
  <si>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</si>
  <si>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</si>
  <si>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</si>
  <si>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</si>
  <si>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</si>
  <si>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</si>
  <si>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</si>
  <si>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</si>
  <si>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</si>
  <si>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</si>
  <si>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</si>
  <si>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</si>
  <si>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</si>
  <si>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</si>
  <si>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</si>
  <si>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</si>
  <si>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</si>
  <si>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</si>
  <si>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</si>
  <si>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</si>
  <si>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</si>
  <si>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</si>
  <si>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</si>
  <si>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</si>
  <si>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</si>
  <si>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</si>
  <si>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</si>
  <si>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</si>
  <si>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</si>
  <si>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</si>
  <si>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</si>
  <si>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</si>
  <si>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</si>
  <si>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</si>
  <si>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</si>
  <si>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</si>
  <si>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</si>
  <si>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</si>
  <si>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</si>
  <si>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</si>
  <si>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</si>
  <si>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</si>
  <si>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</si>
  <si>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</si>
  <si>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</si>
  <si>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</si>
  <si>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</si>
  <si>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</si>
  <si>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</si>
  <si>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</si>
  <si>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</si>
  <si>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</si>
  <si>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</si>
  <si>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</si>
  <si>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</si>
  <si>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</si>
  <si>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</si>
  <si>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</si>
  <si>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</si>
  <si>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</si>
  <si>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</si>
  <si>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</si>
  <si>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</si>
  <si>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</si>
  <si>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</si>
  <si>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</si>
  <si>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</si>
  <si>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</si>
  <si>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</si>
  <si>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</si>
  <si>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</si>
  <si>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</si>
  <si>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</si>
  <si>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</si>
  <si>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</si>
  <si>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</si>
  <si>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</si>
  <si>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</si>
  <si>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</si>
  <si>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</si>
  <si>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</si>
  <si>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</si>
  <si>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</si>
  <si>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</si>
  <si>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</si>
  <si>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</si>
  <si>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</si>
  <si>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</si>
  <si>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</si>
  <si>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</si>
  <si>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</si>
  <si>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</si>
  <si>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</si>
  <si>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</si>
  <si>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</si>
  <si>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</si>
  <si>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</si>
  <si>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</si>
  <si>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</si>
  <si>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</si>
  <si>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</si>
  <si>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</si>
  <si>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</si>
  <si>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</si>
  <si>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</si>
  <si>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</si>
  <si>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</si>
  <si>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</si>
  <si>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</si>
  <si>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</si>
  <si>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</si>
  <si>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</si>
  <si>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</si>
  <si>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</si>
  <si>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</si>
  <si>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</si>
  <si>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</si>
  <si>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</si>
  <si>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</si>
  <si>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</si>
  <si>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</si>
  <si>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</si>
  <si>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</si>
  <si>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</si>
  <si>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</si>
  <si>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</si>
  <si>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</si>
  <si>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</si>
  <si>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</si>
  <si>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</si>
  <si>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</si>
  <si>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</si>
  <si>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</si>
  <si>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</si>
  <si>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</si>
  <si>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</si>
  <si>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</si>
  <si>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</si>
  <si>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</si>
  <si>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</si>
  <si>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</si>
  <si>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</si>
  <si>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</si>
  <si>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</si>
  <si>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</si>
  <si>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</si>
  <si>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</si>
  <si>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</si>
  <si>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</si>
  <si>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</si>
  <si>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</si>
  <si>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</si>
  <si>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</si>
  <si>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</si>
  <si>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</si>
  <si>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</si>
  <si>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</si>
  <si>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</si>
  <si>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</si>
  <si>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</si>
  <si>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</si>
  <si>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</si>
  <si>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</si>
  <si>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</si>
  <si>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</si>
  <si>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</si>
  <si>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</si>
  <si>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</si>
  <si>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</si>
  <si>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</si>
  <si>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</si>
  <si>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</si>
  <si>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</si>
  <si>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</si>
  <si>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</si>
  <si>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</si>
  <si>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</si>
  <si>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</si>
  <si>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</si>
  <si>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</si>
  <si>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</si>
  <si>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</si>
  <si>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</si>
  <si>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</si>
  <si>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</si>
  <si>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</si>
  <si>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</si>
  <si>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</si>
  <si>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</si>
  <si>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</si>
  <si>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</si>
  <si>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</si>
  <si>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</si>
  <si>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</si>
  <si>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</si>
  <si>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</si>
  <si>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</si>
  <si>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</si>
  <si>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</si>
  <si>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</si>
  <si>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</si>
  <si>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</si>
  <si>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</si>
  <si>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</si>
  <si>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</si>
  <si>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</si>
  <si>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</si>
  <si>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</si>
  <si>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</si>
  <si>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</si>
  <si>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</si>
  <si>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</si>
  <si>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</si>
  <si>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</si>
  <si>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</si>
  <si>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</si>
  <si>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</si>
  <si>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</si>
  <si>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</si>
  <si>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</si>
  <si>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</si>
  <si>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</si>
  <si>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</si>
  <si>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</si>
  <si>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</si>
  <si>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</si>
  <si>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</si>
  <si>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</si>
  <si>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</si>
  <si>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</si>
  <si>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</si>
  <si>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</si>
  <si>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</si>
  <si>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</si>
  <si>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</si>
  <si>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</si>
  <si>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</si>
  <si>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</si>
  <si>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</si>
  <si>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</si>
  <si>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</si>
  <si>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</si>
  <si>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</si>
  <si>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</si>
  <si>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</si>
  <si>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</si>
  <si>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</si>
  <si>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</si>
  <si>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</si>
  <si>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</si>
  <si>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</si>
  <si>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</si>
  <si>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</si>
  <si>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</si>
  <si>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</si>
  <si>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</si>
  <si>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</si>
  <si>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</si>
  <si>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</si>
  <si>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</si>
  <si>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</si>
  <si>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</si>
  <si>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</si>
  <si>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</si>
  <si>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</si>
  <si>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</si>
  <si>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</si>
  <si>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</si>
  <si>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</si>
  <si>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</si>
  <si>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</si>
  <si>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</si>
  <si>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</si>
  <si>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</si>
  <si>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</si>
  <si>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</si>
  <si>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</si>
  <si>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</si>
  <si>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</si>
  <si>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</si>
  <si>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</si>
  <si>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</si>
  <si>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</si>
  <si>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</si>
  <si>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</si>
  <si>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</si>
  <si>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</si>
  <si>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</si>
  <si>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</si>
  <si>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</si>
  <si>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</si>
  <si>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</si>
  <si>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</si>
  <si>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</si>
  <si>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</si>
  <si>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</si>
  <si>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</si>
  <si>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</si>
  <si>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</si>
  <si>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</si>
  <si>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</si>
  <si>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</si>
  <si>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</si>
  <si>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</si>
  <si>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</si>
  <si>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</si>
  <si>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</si>
  <si>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</si>
  <si>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</si>
  <si>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</si>
  <si>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</si>
  <si>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</si>
  <si>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</si>
  <si>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</si>
  <si>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</si>
  <si>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</si>
  <si>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</si>
  <si>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</si>
  <si>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</si>
  <si>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</si>
  <si>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</si>
  <si>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</si>
  <si>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</si>
  <si>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</si>
  <si>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</si>
  <si>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</si>
  <si>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</si>
  <si>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</si>
  <si>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</si>
  <si>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</si>
  <si>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</si>
  <si>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</si>
  <si>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</si>
  <si>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</si>
  <si>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</si>
  <si>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</si>
  <si>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</si>
  <si>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</si>
  <si>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</si>
  <si>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</si>
  <si>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</si>
  <si>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</si>
  <si>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</si>
  <si>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</si>
  <si>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</si>
  <si>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</si>
  <si>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</si>
  <si>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</si>
  <si>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</si>
  <si>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</si>
  <si>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</si>
  <si>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</si>
  <si>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</si>
  <si>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</si>
  <si>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</si>
  <si>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</si>
  <si>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</si>
  <si>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</si>
  <si>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</si>
  <si>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</si>
  <si>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</si>
  <si>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</si>
  <si>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</si>
  <si>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</si>
  <si>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</si>
  <si>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</si>
  <si>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</si>
  <si>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</si>
  <si>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</si>
  <si>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</si>
  <si>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</si>
  <si>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</si>
  <si>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</si>
  <si>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</si>
  <si>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</si>
  <si>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</si>
  <si>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</si>
  <si>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</si>
  <si>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</si>
  <si>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</si>
  <si>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</si>
  <si>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</si>
  <si>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</si>
  <si>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</si>
  <si>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</si>
  <si>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</si>
  <si>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</si>
  <si>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</si>
  <si>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</si>
  <si>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</si>
  <si>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</si>
  <si>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</si>
  <si>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</si>
  <si>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</si>
  <si>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</si>
  <si>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</si>
  <si>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</si>
  <si>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</si>
  <si>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</si>
  <si>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</si>
  <si>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</si>
  <si>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</si>
  <si>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</si>
  <si>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</si>
  <si>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</si>
  <si>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</si>
  <si>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</si>
  <si>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</si>
  <si>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</si>
  <si>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</si>
  <si>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</si>
  <si>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</si>
  <si>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</si>
  <si>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</si>
  <si>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</si>
  <si>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</si>
  <si>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</si>
  <si>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</si>
  <si>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</si>
  <si>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</si>
  <si>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</si>
  <si>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</si>
  <si>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</si>
  <si>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</si>
  <si>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</si>
  <si>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</si>
  <si>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</si>
  <si>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</si>
  <si>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</si>
  <si>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</si>
  <si>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</si>
  <si>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</si>
  <si>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</si>
  <si>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</si>
  <si>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</si>
  <si>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</si>
  <si>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</si>
  <si>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</si>
  <si>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</si>
  <si>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</si>
  <si>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</si>
  <si>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</si>
  <si>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</si>
  <si>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</si>
  <si>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</si>
  <si>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</si>
  <si>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</si>
  <si>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</si>
  <si>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</si>
  <si>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</si>
  <si>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</si>
  <si>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</si>
  <si>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</si>
  <si>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</si>
  <si>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</si>
  <si>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</si>
  <si>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</si>
  <si>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</si>
  <si>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</si>
  <si>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</si>
  <si>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</si>
  <si>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</si>
  <si>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</si>
  <si>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</si>
  <si>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</si>
  <si>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</si>
  <si>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</si>
  <si>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</si>
  <si>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</si>
  <si>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</si>
  <si>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</si>
  <si>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</si>
  <si>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</si>
  <si>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</si>
  <si>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</si>
  <si>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</si>
  <si>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</si>
  <si>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</si>
  <si>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</si>
  <si>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</si>
  <si>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</si>
  <si>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</si>
  <si>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</si>
  <si>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</si>
  <si>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</si>
  <si>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</si>
  <si>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</si>
  <si>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</si>
  <si>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</si>
  <si>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</si>
  <si>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</si>
  <si>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</si>
  <si>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</si>
  <si>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</si>
  <si>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</si>
  <si>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</si>
  <si>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</si>
  <si>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</si>
  <si>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</si>
  <si>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</si>
  <si>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</si>
  <si>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</si>
  <si>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</si>
  <si>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</si>
  <si>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</si>
  <si>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</si>
  <si>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</si>
  <si>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</si>
  <si>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</si>
  <si>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</si>
  <si>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</si>
  <si>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</si>
  <si>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</si>
  <si>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</si>
  <si>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</si>
  <si>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</si>
  <si>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</si>
  <si>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</si>
  <si>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</si>
  <si>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</si>
  <si>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</si>
  <si>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</si>
  <si>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</si>
  <si>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</si>
  <si>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</si>
  <si>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</si>
  <si>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</si>
  <si>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</si>
  <si>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</si>
  <si>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</si>
  <si>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</si>
  <si>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</si>
  <si>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</si>
  <si>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</si>
  <si>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</si>
  <si>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</si>
  <si>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</si>
  <si>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</si>
  <si>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</si>
  <si>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</si>
  <si>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</si>
  <si>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</si>
  <si>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</si>
  <si>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</si>
  <si>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</si>
  <si>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</si>
  <si>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</si>
  <si>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</si>
  <si>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</si>
  <si>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</si>
  <si>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</si>
  <si>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</si>
  <si>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</si>
  <si>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</si>
  <si>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</si>
  <si>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</si>
  <si>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</si>
  <si>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</si>
  <si>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</si>
  <si>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</si>
  <si>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</si>
  <si>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</si>
  <si>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</si>
  <si>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</si>
  <si>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</si>
  <si>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</si>
  <si>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</si>
  <si>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</si>
  <si>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</si>
  <si>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</si>
  <si>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</si>
  <si>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</si>
  <si>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</si>
  <si>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</si>
  <si>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</si>
  <si>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</si>
  <si>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</si>
  <si>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</si>
  <si>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</si>
  <si>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</si>
  <si>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</si>
  <si>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</si>
  <si>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</si>
  <si>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</si>
  <si>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</si>
  <si>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</si>
  <si>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</si>
  <si>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</si>
  <si>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</si>
  <si>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</si>
  <si>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</si>
  <si>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</si>
  <si>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</si>
  <si>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</si>
  <si>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</si>
  <si>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</si>
  <si>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</si>
  <si>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</si>
  <si>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</si>
  <si>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</si>
  <si>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</si>
  <si>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</si>
  <si>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</si>
  <si>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</si>
  <si>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</si>
  <si>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</si>
  <si>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</si>
  <si>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</si>
  <si>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</si>
  <si>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</si>
  <si>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</si>
  <si>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</si>
  <si>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</si>
  <si>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</si>
  <si>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</si>
  <si>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</si>
  <si>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</si>
  <si>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</si>
  <si>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</si>
  <si>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</si>
  <si>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</si>
  <si>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</si>
  <si>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</si>
  <si>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</si>
  <si>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</si>
  <si>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</si>
  <si>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</si>
  <si>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</si>
  <si>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</si>
  <si>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</si>
  <si>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</si>
  <si>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</si>
  <si>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</si>
  <si>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</si>
  <si>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</si>
  <si>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</si>
  <si>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</si>
  <si>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</si>
  <si>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</si>
  <si>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</si>
  <si>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</si>
  <si>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</si>
  <si>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</si>
  <si>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</si>
  <si>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</si>
  <si>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</si>
  <si>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</si>
  <si>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</si>
  <si>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</si>
  <si>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</si>
  <si>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</si>
  <si>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</si>
  <si>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</si>
  <si>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</si>
  <si>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</si>
  <si>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</si>
  <si>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</si>
  <si>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</si>
  <si>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</si>
  <si>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</si>
  <si>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</si>
  <si>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</si>
  <si>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</si>
  <si>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</si>
  <si>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</si>
  <si>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</si>
  <si>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</si>
  <si>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</si>
  <si>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</si>
  <si>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</si>
  <si>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</si>
  <si>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</si>
  <si>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</si>
  <si>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</si>
  <si>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</si>
  <si>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</si>
  <si>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</si>
  <si>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</si>
  <si>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</si>
  <si>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</si>
  <si>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</si>
  <si>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</si>
  <si>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</si>
  <si>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</si>
  <si>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</si>
  <si>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</si>
  <si>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</si>
  <si>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</si>
  <si>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</si>
  <si>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</si>
  <si>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</si>
  <si>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</si>
  <si>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</si>
  <si>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</si>
  <si>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</si>
  <si>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</si>
  <si>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</si>
  <si>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</si>
  <si>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</si>
  <si>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</si>
  <si>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</si>
  <si>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</si>
  <si>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</si>
  <si>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</si>
  <si>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</si>
  <si>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</si>
  <si>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</si>
  <si>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</si>
  <si>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</si>
  <si>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</si>
  <si>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</si>
  <si>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</si>
  <si>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</si>
  <si>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</si>
  <si>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</si>
  <si>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</si>
  <si>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</si>
  <si>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</si>
  <si>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</si>
  <si>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</si>
  <si>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</si>
  <si>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</si>
  <si>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</si>
  <si>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</si>
  <si>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</si>
  <si>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</si>
  <si>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</si>
  <si>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</si>
  <si>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</si>
  <si>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</si>
  <si>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</si>
  <si>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</si>
  <si>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</si>
  <si>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</si>
  <si>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</si>
  <si>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</si>
  <si>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</si>
  <si>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</si>
  <si>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</si>
  <si>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</si>
  <si>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</si>
  <si>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</si>
  <si>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</si>
  <si>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</si>
  <si>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</si>
  <si>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</si>
  <si>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</si>
  <si>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</si>
  <si>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</si>
  <si>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</si>
  <si>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</si>
  <si>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</si>
  <si>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</si>
  <si>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</si>
  <si>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</si>
  <si>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</si>
  <si>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</si>
  <si>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</si>
  <si>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</si>
  <si>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</si>
  <si>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</si>
  <si>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</si>
  <si>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</si>
  <si>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</si>
  <si>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</si>
  <si>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</si>
  <si>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</si>
  <si>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</si>
  <si>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</si>
  <si>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</si>
  <si>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</si>
  <si>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</si>
  <si>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</si>
  <si>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</si>
  <si>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</si>
  <si>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</si>
  <si>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</si>
  <si>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</si>
  <si>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</si>
  <si>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</si>
  <si>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</si>
  <si>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</si>
  <si>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</si>
  <si>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</si>
  <si>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</si>
  <si>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</si>
  <si>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</si>
  <si>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</si>
  <si>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</si>
  <si>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</si>
  <si>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</si>
  <si>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</si>
  <si>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</si>
  <si>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</si>
  <si>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</si>
  <si>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</si>
  <si>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</si>
  <si>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</si>
  <si>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</si>
  <si>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</si>
  <si>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</si>
  <si>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</si>
  <si>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</si>
  <si>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</si>
  <si>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</si>
  <si>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</si>
  <si>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</si>
  <si>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</si>
  <si>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</si>
  <si>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</si>
  <si>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</si>
  <si>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</si>
  <si>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</si>
  <si>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</si>
  <si>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</si>
  <si>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</si>
  <si>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</si>
  <si>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</si>
  <si>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</si>
  <si>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</si>
  <si>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</si>
  <si>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</si>
  <si>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</si>
  <si>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</si>
  <si>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</si>
  <si>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</si>
  <si>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</si>
  <si>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</si>
  <si>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</si>
  <si>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</si>
  <si>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</si>
  <si>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</si>
  <si>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</si>
  <si>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</si>
  <si>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</si>
  <si>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</si>
  <si>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</si>
  <si>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</si>
  <si>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</si>
  <si>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</si>
  <si>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</si>
  <si>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</si>
  <si>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</si>
  <si>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</si>
  <si>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</si>
  <si>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</si>
  <si>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</si>
  <si>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</si>
  <si>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</si>
  <si>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</si>
  <si>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</si>
  <si>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</si>
  <si>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</si>
  <si>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</si>
  <si>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</si>
  <si>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</si>
  <si>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</si>
  <si>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</si>
  <si>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</si>
  <si>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</si>
  <si>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</si>
  <si>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</si>
  <si>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</si>
  <si>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</si>
  <si>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</si>
  <si>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</si>
  <si>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</si>
  <si>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</si>
  <si>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</si>
  <si>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</si>
  <si>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</si>
  <si>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</si>
  <si>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</si>
  <si>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</si>
  <si>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</si>
  <si>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</si>
  <si>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</si>
  <si>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</si>
  <si>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</si>
  <si>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</si>
  <si>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</si>
  <si>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</si>
  <si>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</si>
  <si>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</si>
  <si>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</si>
  <si>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</si>
  <si>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</si>
  <si>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</si>
  <si>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</si>
  <si>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</si>
  <si>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</si>
  <si>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</si>
  <si>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</si>
  <si>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</si>
  <si>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</si>
  <si>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</si>
  <si>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</si>
  <si>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</si>
  <si>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</si>
  <si>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</si>
  <si>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</si>
  <si>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</si>
  <si>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</si>
  <si>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</si>
  <si>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</si>
  <si>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</si>
  <si>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</si>
  <si>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</si>
  <si>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</si>
  <si>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</si>
  <si>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</si>
  <si>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</si>
  <si>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</si>
  <si>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</si>
  <si>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</si>
  <si>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</si>
  <si>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</si>
  <si>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</si>
  <si>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</si>
  <si>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</si>
  <si>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</si>
  <si>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</si>
  <si>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</si>
  <si>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</si>
  <si>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</si>
  <si>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</si>
  <si>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</si>
  <si>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</si>
  <si>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</si>
  <si>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</si>
  <si>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</si>
  <si>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</si>
  <si>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</si>
  <si>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</si>
  <si>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</si>
  <si>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</si>
  <si>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</si>
  <si>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</si>
  <si>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</si>
  <si>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</si>
  <si>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</si>
  <si>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</si>
  <si>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</si>
  <si>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</si>
  <si>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</si>
  <si>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</si>
  <si>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</si>
  <si>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</si>
  <si>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</si>
  <si>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</si>
  <si>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</si>
  <si>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</si>
  <si>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</si>
  <si>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</si>
  <si>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</si>
  <si>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</si>
  <si>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</si>
  <si>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</si>
  <si>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</si>
  <si>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</si>
  <si>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</si>
  <si>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</si>
  <si>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</si>
  <si>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</si>
  <si>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</si>
  <si>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</si>
  <si>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</si>
  <si>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</si>
  <si>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</si>
  <si>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</si>
  <si>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</si>
  <si>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</si>
  <si>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</si>
  <si>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</si>
  <si>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</si>
  <si>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</si>
  <si>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</si>
  <si>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</si>
  <si>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</si>
  <si>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</si>
  <si>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</si>
  <si>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</si>
  <si>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</si>
  <si>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</si>
  <si>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</si>
  <si>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</si>
  <si>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</si>
  <si>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</si>
  <si>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</si>
  <si>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</si>
  <si>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</si>
  <si>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</si>
  <si>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</si>
  <si>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</si>
  <si>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</si>
  <si>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</si>
  <si>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</si>
  <si>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</si>
  <si>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</si>
  <si>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</si>
  <si>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</si>
  <si>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</si>
  <si>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</si>
  <si>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</si>
  <si>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</si>
  <si>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</si>
  <si>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</si>
  <si>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</si>
  <si>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</si>
  <si>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</si>
  <si>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</si>
  <si>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</si>
  <si>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</si>
  <si>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</si>
  <si>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</si>
  <si>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</si>
  <si>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</si>
  <si>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</si>
  <si>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</si>
  <si>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</si>
  <si>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</si>
  <si>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</si>
  <si>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</si>
  <si>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</si>
  <si>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</si>
  <si>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</si>
  <si>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</si>
  <si>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</si>
  <si>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</si>
  <si>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</si>
  <si>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</si>
  <si>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</si>
  <si>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</si>
  <si>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</si>
  <si>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</si>
  <si>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</si>
  <si>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</si>
  <si>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</si>
  <si>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</si>
  <si>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</si>
  <si>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</si>
  <si>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</si>
  <si>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</si>
  <si>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</si>
  <si>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</si>
  <si>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</si>
  <si>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</si>
  <si>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</si>
  <si>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</si>
  <si>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</si>
  <si>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</si>
  <si>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</si>
  <si>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</si>
  <si>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</si>
  <si>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</si>
  <si>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</si>
  <si>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</si>
  <si>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</si>
  <si>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</si>
  <si>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</si>
  <si>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</si>
  <si>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</si>
  <si>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</si>
  <si>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</si>
  <si>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</si>
  <si>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</si>
  <si>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</si>
  <si>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</si>
  <si>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</si>
  <si>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</si>
  <si>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</si>
  <si>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</si>
  <si>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</si>
  <si>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</si>
  <si>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</si>
  <si>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</si>
  <si>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</si>
  <si>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</si>
  <si>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</si>
  <si>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</si>
  <si>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</si>
  <si>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</si>
  <si>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</si>
  <si>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</si>
  <si>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</si>
  <si>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</si>
  <si>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</si>
  <si>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</si>
  <si>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</si>
  <si>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</si>
  <si>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</si>
  <si>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</si>
  <si>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</si>
  <si>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</si>
  <si>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</si>
  <si>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</si>
  <si>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</si>
  <si>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</si>
  <si>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</si>
  <si>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</si>
  <si>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</si>
  <si>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</si>
  <si>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</si>
  <si>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</si>
  <si>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</si>
  <si>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</si>
  <si>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</si>
  <si>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</si>
  <si>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</si>
  <si>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</si>
  <si>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</si>
  <si>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</si>
  <si>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</si>
  <si>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</si>
  <si>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</si>
  <si>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</si>
  <si>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</si>
  <si>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</si>
  <si>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</si>
  <si>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</si>
  <si>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</si>
  <si>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</si>
  <si>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</si>
  <si>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</si>
  <si>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</si>
  <si>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</si>
  <si>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</si>
  <si>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</si>
  <si>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</si>
  <si>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</si>
  <si>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</si>
  <si>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</si>
  <si>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</si>
  <si>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</si>
  <si>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</si>
  <si>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</si>
  <si>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</si>
  <si>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</si>
  <si>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</si>
  <si>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</si>
  <si>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</si>
  <si>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</si>
  <si>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</si>
  <si>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</si>
  <si>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</si>
  <si>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</si>
  <si>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</si>
  <si>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</si>
  <si>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</si>
  <si>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</si>
  <si>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</si>
  <si>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</si>
  <si>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</si>
  <si>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</si>
  <si>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</si>
  <si>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</si>
  <si>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</si>
  <si>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</si>
  <si>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</si>
  <si>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</si>
  <si>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</si>
  <si>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</si>
  <si>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</si>
  <si>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</si>
  <si>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</si>
  <si>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</si>
  <si>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</si>
  <si>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</si>
  <si>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</si>
  <si>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</si>
  <si>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</si>
  <si>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</si>
  <si>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</si>
  <si>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</si>
  <si>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</si>
  <si>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</si>
  <si>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</si>
  <si>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</si>
  <si>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</si>
  <si>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</si>
  <si>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</si>
  <si>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</si>
  <si>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</si>
  <si>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</si>
  <si>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</si>
  <si>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</si>
  <si>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</si>
  <si>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</si>
  <si>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</si>
  <si>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</si>
  <si>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</si>
  <si>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</si>
  <si>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</si>
  <si>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</si>
  <si>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</si>
  <si>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</si>
  <si>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</si>
  <si>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</si>
  <si>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</si>
  <si>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</si>
  <si>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</si>
  <si>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</si>
  <si>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</si>
  <si>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</si>
  <si>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</si>
  <si>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</si>
  <si>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</si>
  <si>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</si>
  <si>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</si>
  <si>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</si>
  <si>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</si>
  <si>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</si>
  <si>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</si>
  <si>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</si>
  <si>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</si>
  <si>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</si>
  <si>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</si>
  <si>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</si>
  <si>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</si>
  <si>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</si>
  <si>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</si>
  <si>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</si>
  <si>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</si>
  <si>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</si>
  <si>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</si>
  <si>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</si>
  <si>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</si>
  <si>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</si>
  <si>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</si>
  <si>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</si>
  <si>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</si>
  <si>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</si>
  <si>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</si>
  <si>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</si>
  <si>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</si>
  <si>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</si>
  <si>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</si>
  <si>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</si>
  <si>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</si>
  <si>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</si>
  <si>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</si>
  <si>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</si>
  <si>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</si>
  <si>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</si>
  <si>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</si>
  <si>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</si>
  <si>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</si>
  <si>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</si>
  <si>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</si>
  <si>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</si>
  <si>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</si>
  <si>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</si>
  <si>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</si>
  <si>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</si>
  <si>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</si>
  <si>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</si>
  <si>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</si>
  <si>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</si>
  <si>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</si>
  <si>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</si>
  <si>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</si>
  <si>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</si>
  <si>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</si>
  <si>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</si>
  <si>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</si>
  <si>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</si>
  <si>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</si>
  <si>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</si>
  <si>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</si>
  <si>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</si>
  <si>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</si>
  <si>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</si>
  <si>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</si>
  <si>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</si>
  <si>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</si>
  <si>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</si>
  <si>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</si>
  <si>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</si>
  <si>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</si>
  <si>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</si>
  <si>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</si>
  <si>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</si>
  <si>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</si>
  <si>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</si>
  <si>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</si>
  <si>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</si>
  <si>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</si>
  <si>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</si>
  <si>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</si>
  <si>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</si>
  <si>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</si>
  <si>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</si>
  <si>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</si>
  <si>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</si>
  <si>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</si>
  <si>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</si>
  <si>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</si>
  <si>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</si>
  <si>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</si>
  <si>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</si>
  <si>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</si>
  <si>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</si>
  <si>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</si>
  <si>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</si>
  <si>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</si>
  <si>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</si>
  <si>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</si>
  <si>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</si>
  <si>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</si>
  <si>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</si>
  <si>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</si>
  <si>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</si>
  <si>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</si>
  <si>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</si>
  <si>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</si>
  <si>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</si>
  <si>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</si>
  <si>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</si>
  <si>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</si>
  <si>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</si>
  <si>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</si>
  <si>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</si>
  <si>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</si>
  <si>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</si>
  <si>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</si>
  <si>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</si>
  <si>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</si>
  <si>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</si>
  <si>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</si>
  <si>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</si>
  <si>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</si>
  <si>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</si>
  <si>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</si>
  <si>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</si>
  <si>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</si>
  <si>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</si>
  <si>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</si>
  <si>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</si>
  <si>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</si>
  <si>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</si>
  <si>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</si>
  <si>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</si>
  <si>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</si>
  <si>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</si>
  <si>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</si>
  <si>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</si>
  <si>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</si>
  <si>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</si>
  <si>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</si>
  <si>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</si>
  <si>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</si>
  <si>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</si>
  <si>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</si>
  <si>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</si>
  <si>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</si>
  <si>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</si>
  <si>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</si>
  <si>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</si>
  <si>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</si>
  <si>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</si>
  <si>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</si>
  <si>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</si>
  <si>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</si>
  <si>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</si>
  <si>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</si>
  <si>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</si>
  <si>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</si>
  <si>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</si>
  <si>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</si>
  <si>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</si>
  <si>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</si>
  <si>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</si>
  <si>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</si>
  <si>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</si>
  <si>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</si>
  <si>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</si>
  <si>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</si>
  <si>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</si>
  <si>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</si>
  <si>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</si>
  <si>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</si>
  <si>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</si>
  <si>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</si>
  <si>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</si>
  <si>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</si>
  <si>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</si>
  <si>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</si>
  <si>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</si>
  <si>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</si>
  <si>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</si>
  <si>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</si>
  <si>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</si>
  <si>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</si>
  <si>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</si>
  <si>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</si>
  <si>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</si>
  <si>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</si>
  <si>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</si>
  <si>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</si>
  <si>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</si>
  <si>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</si>
  <si>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</si>
  <si>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</si>
  <si>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</si>
  <si>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</si>
  <si>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</si>
  <si>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</si>
  <si>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</si>
  <si>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</si>
  <si>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</si>
  <si>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</si>
  <si>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</si>
  <si>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</si>
  <si>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</si>
  <si>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</si>
  <si>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</si>
  <si>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</si>
  <si>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</si>
  <si>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</si>
  <si>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</si>
  <si>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</si>
  <si>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</si>
  <si>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</si>
  <si>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</si>
  <si>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</si>
  <si>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</si>
  <si>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</si>
  <si>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</si>
  <si>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</si>
  <si>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</si>
  <si>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</si>
  <si>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</si>
  <si>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</si>
  <si>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</si>
  <si>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</si>
  <si>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</si>
  <si>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</si>
  <si>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</si>
  <si>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</si>
  <si>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</si>
  <si>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</si>
  <si>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</si>
  <si>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</si>
  <si>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</si>
  <si>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</si>
  <si>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</si>
  <si>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</si>
  <si>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</si>
  <si>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</si>
  <si>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</si>
  <si>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</si>
  <si>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</si>
  <si>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</si>
  <si>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</si>
  <si>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</si>
  <si>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</si>
  <si>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</si>
  <si>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</si>
  <si>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</si>
  <si>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</si>
  <si>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</si>
  <si>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</si>
  <si>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</si>
  <si>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</si>
  <si>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</si>
  <si>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</si>
  <si>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</si>
  <si>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</si>
  <si>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</si>
  <si>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</si>
  <si>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</si>
  <si>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</si>
  <si>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</si>
  <si>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</si>
  <si>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</si>
  <si>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</si>
  <si>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</si>
  <si>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</si>
  <si>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</si>
  <si>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</si>
  <si>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</si>
  <si>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</si>
  <si>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</si>
  <si>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</si>
  <si>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</si>
  <si>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</si>
  <si>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</si>
  <si>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</si>
  <si>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</si>
  <si>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</si>
  <si>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</si>
  <si>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</si>
  <si>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</si>
  <si>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</si>
  <si>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</si>
  <si>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</si>
  <si>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</si>
  <si>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</si>
  <si>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</si>
  <si>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</si>
  <si>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</si>
  <si>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</si>
  <si>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</si>
  <si>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</si>
  <si>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</si>
  <si>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</si>
  <si>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</si>
  <si>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</si>
  <si>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</si>
  <si>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</si>
  <si>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</si>
  <si>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</si>
  <si>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</si>
  <si>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</si>
  <si>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</si>
  <si>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</si>
  <si>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</si>
  <si>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</si>
  <si>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</si>
  <si>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</si>
  <si>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</si>
  <si>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</si>
  <si>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</si>
  <si>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</si>
  <si>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</si>
  <si>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</si>
  <si>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</si>
  <si>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</si>
  <si>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</si>
  <si>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</si>
  <si>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</si>
  <si>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</si>
  <si>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</si>
  <si>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</si>
  <si>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</si>
  <si>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</si>
  <si>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</si>
  <si>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</si>
  <si>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</si>
  <si>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</si>
  <si>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</si>
  <si>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</si>
  <si>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</si>
  <si>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</si>
  <si>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</si>
  <si>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</si>
  <si>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</si>
  <si>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</si>
  <si>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</si>
  <si>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</si>
  <si>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</si>
  <si>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</si>
  <si>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</si>
  <si>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</si>
  <si>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</si>
  <si>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</si>
  <si>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</si>
  <si>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</si>
  <si>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</si>
  <si>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</si>
  <si>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</si>
  <si>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</si>
  <si>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</si>
  <si>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</si>
  <si>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</si>
  <si>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</si>
  <si>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</si>
  <si>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</si>
  <si>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</si>
  <si>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</si>
  <si>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</si>
  <si>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</si>
  <si>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</si>
  <si>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</si>
  <si>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</si>
  <si>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</si>
  <si>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</si>
  <si>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</si>
  <si>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</si>
  <si>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</si>
  <si>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</si>
  <si>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</si>
  <si>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</si>
  <si>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</si>
  <si>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</si>
  <si>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</si>
  <si>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</si>
  <si>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</si>
  <si>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</si>
  <si>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</si>
  <si>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</si>
  <si>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</si>
  <si>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</si>
  <si>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</si>
  <si>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</si>
  <si>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</si>
  <si>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</si>
  <si>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</si>
  <si>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</si>
  <si>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</si>
  <si>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</si>
  <si>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</si>
  <si>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</si>
  <si>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</si>
  <si>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</si>
  <si>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</si>
  <si>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</si>
  <si>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</si>
  <si>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</si>
  <si>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</si>
  <si>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</si>
  <si>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</si>
  <si>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</si>
  <si>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</si>
  <si>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</si>
  <si>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</si>
  <si>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</si>
  <si>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</si>
  <si>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</si>
  <si>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</si>
  <si>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</si>
  <si>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</si>
  <si>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</si>
  <si>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</si>
  <si>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</si>
  <si>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</si>
  <si>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</si>
  <si>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</si>
  <si>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</si>
  <si>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</si>
  <si>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</si>
  <si>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</si>
  <si>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</si>
  <si>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</si>
  <si>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</si>
  <si>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</si>
  <si>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</si>
  <si>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</si>
  <si>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</si>
  <si>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</si>
  <si>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</si>
  <si>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</si>
  <si>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</si>
  <si>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</si>
  <si>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</si>
  <si>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</si>
  <si>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</si>
  <si>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</si>
  <si>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</si>
  <si>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</si>
  <si>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</si>
  <si>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</si>
  <si>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</si>
  <si>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</si>
  <si>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</si>
  <si>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</si>
  <si>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</si>
  <si>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</si>
  <si>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</si>
  <si>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</si>
  <si>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</si>
  <si>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</si>
  <si>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</si>
  <si>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</si>
  <si>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</si>
  <si>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</si>
  <si>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</si>
  <si>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</si>
  <si>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</si>
  <si>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</si>
  <si>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</si>
  <si>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</si>
  <si>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</si>
  <si>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</si>
  <si>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</si>
  <si>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</si>
  <si>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</si>
  <si>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</si>
  <si>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</si>
  <si>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</si>
  <si>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</si>
  <si>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</si>
  <si>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</si>
  <si>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</si>
  <si>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</si>
  <si>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</si>
  <si>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</si>
  <si>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</si>
  <si>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</si>
  <si>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</si>
  <si>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</si>
  <si>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</si>
  <si>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</si>
  <si>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</si>
  <si>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</si>
  <si>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</si>
  <si>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</si>
  <si>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</si>
  <si>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</si>
  <si>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</si>
  <si>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</si>
  <si>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</si>
  <si>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</si>
  <si>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</si>
  <si>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</si>
  <si>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</si>
  <si>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</si>
  <si>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</si>
  <si>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</si>
  <si>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</si>
  <si>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</si>
  <si>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</si>
  <si>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</si>
  <si>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</si>
  <si>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</si>
  <si>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</si>
  <si>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</si>
  <si>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</si>
  <si>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</si>
  <si>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</si>
  <si>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</si>
  <si>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</si>
  <si>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</si>
  <si>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</si>
  <si>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</si>
  <si>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</si>
  <si>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</si>
  <si>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</si>
  <si>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</si>
  <si>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</si>
  <si>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</si>
  <si>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</si>
  <si>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</si>
  <si>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</si>
  <si>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</si>
  <si>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</si>
  <si>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</si>
  <si>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</si>
  <si>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</si>
  <si>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</si>
  <si>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</si>
  <si>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</si>
  <si>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</si>
  <si>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</si>
  <si>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</si>
  <si>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</si>
  <si>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</si>
  <si>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</si>
  <si>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</si>
  <si>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</si>
  <si>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</si>
  <si>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</si>
  <si>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</si>
  <si>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</si>
  <si>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</si>
  <si>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</si>
  <si>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</si>
  <si>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</si>
  <si>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</si>
  <si>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</si>
  <si>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</si>
  <si>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</si>
  <si>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</si>
  <si>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</si>
  <si>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</si>
  <si>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</si>
  <si>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</si>
  <si>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</si>
  <si>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</si>
  <si>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</si>
  <si>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</si>
  <si>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</si>
  <si>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</si>
  <si>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</si>
  <si>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</si>
  <si>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</si>
  <si>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</si>
  <si>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</si>
  <si>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</si>
  <si>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</si>
  <si>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</si>
  <si>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</si>
  <si>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</si>
  <si>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</si>
  <si>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</si>
  <si>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</si>
  <si>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</si>
  <si>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</si>
  <si>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</si>
  <si>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</si>
  <si>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</si>
  <si>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</si>
  <si>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</si>
  <si>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</si>
  <si>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</si>
  <si>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</si>
  <si>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</si>
  <si>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</si>
  <si>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</si>
  <si>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</si>
  <si>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</si>
  <si>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</si>
  <si>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</si>
  <si>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</si>
  <si>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</si>
  <si>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</si>
  <si>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</si>
  <si>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</si>
  <si>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</si>
  <si>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</si>
  <si>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</si>
  <si>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</si>
  <si>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</si>
  <si>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</si>
  <si>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</si>
  <si>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</si>
  <si>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</si>
  <si>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</si>
  <si>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</si>
  <si>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</si>
  <si>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</si>
  <si>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</si>
  <si>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</si>
  <si>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</si>
  <si>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</si>
  <si>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</si>
  <si>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</si>
  <si>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</si>
  <si>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</si>
  <si>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</si>
  <si>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</si>
  <si>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</si>
  <si>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</si>
  <si>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</si>
  <si>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</si>
  <si>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</si>
  <si>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</si>
  <si>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</si>
  <si>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</si>
  <si>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</si>
  <si>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</si>
  <si>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</si>
  <si>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</si>
  <si>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</si>
  <si>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</si>
  <si>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</si>
  <si>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</si>
  <si>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</si>
  <si>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</si>
  <si>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</si>
  <si>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</si>
  <si>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</si>
  <si>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</si>
  <si>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</si>
  <si>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</si>
  <si>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</si>
  <si>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</si>
  <si>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</si>
  <si>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</si>
  <si>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</si>
  <si>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</si>
  <si>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</si>
  <si>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</si>
  <si>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</si>
  <si>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</si>
  <si>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</si>
  <si>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</si>
  <si>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</si>
  <si>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</si>
  <si>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</si>
  <si>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</si>
  <si>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</si>
  <si>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</si>
  <si>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</si>
  <si>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</si>
  <si>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</si>
  <si>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</si>
  <si>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</si>
  <si>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</si>
  <si>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</si>
  <si>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</si>
  <si>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</si>
  <si>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</si>
  <si>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</si>
  <si>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</si>
  <si>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</si>
  <si>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</si>
  <si>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</si>
  <si>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</si>
  <si>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</si>
  <si>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</si>
  <si>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</si>
  <si>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</si>
  <si>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</si>
  <si>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</si>
  <si>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</si>
  <si>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</si>
  <si>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</si>
  <si>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</si>
  <si>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</si>
  <si>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</si>
  <si>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</si>
  <si>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</si>
  <si>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</si>
  <si>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</si>
  <si>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</si>
  <si>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</si>
  <si>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</si>
  <si>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</si>
  <si>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</si>
  <si>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</si>
  <si>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</si>
  <si>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</si>
  <si>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</si>
  <si>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</si>
  <si>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</si>
  <si>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</si>
  <si>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</si>
  <si>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</si>
  <si>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</si>
  <si>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</si>
  <si>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</si>
  <si>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</si>
  <si>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</si>
  <si>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</si>
  <si>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</si>
  <si>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</si>
  <si>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</si>
  <si>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</si>
  <si>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</si>
  <si>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</si>
  <si>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</si>
  <si>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</si>
  <si>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</si>
  <si>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</si>
  <si>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</si>
  <si>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</si>
  <si>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</si>
  <si>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</si>
  <si>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</si>
  <si>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</si>
  <si>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</si>
  <si>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</si>
  <si>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</si>
  <si>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</si>
  <si>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</si>
  <si>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</si>
  <si>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</si>
  <si>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</si>
  <si>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</si>
  <si>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</si>
  <si>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</si>
  <si>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</si>
  <si>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</si>
  <si>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</si>
  <si>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</si>
  <si>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</si>
  <si>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</si>
  <si>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</si>
  <si>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</si>
  <si>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</si>
  <si>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</si>
  <si>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</si>
  <si>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</si>
  <si>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</si>
  <si>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</si>
  <si>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</si>
  <si>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</si>
  <si>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</si>
  <si>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</si>
  <si>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</si>
  <si>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</si>
  <si>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</si>
  <si>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</si>
  <si>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</si>
  <si>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</si>
  <si>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</si>
  <si>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</si>
  <si>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</si>
  <si>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</si>
  <si>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</si>
  <si>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</si>
  <si>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</si>
  <si>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</si>
  <si>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</si>
  <si>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</si>
  <si>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</si>
  <si>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</si>
  <si>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</si>
  <si>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</si>
  <si>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</si>
  <si>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</si>
  <si>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</si>
  <si>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</si>
  <si>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</si>
  <si>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</si>
  <si>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</si>
  <si>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</si>
  <si>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</si>
  <si>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</si>
  <si>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</si>
  <si>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</si>
  <si>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</si>
  <si>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</si>
  <si>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</si>
  <si>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</si>
  <si>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</si>
  <si>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</si>
  <si>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</si>
  <si>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</si>
  <si>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</si>
  <si>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</si>
  <si>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</si>
  <si>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</si>
  <si>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</si>
  <si>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</si>
  <si>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</si>
  <si>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</si>
  <si>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</si>
  <si>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</si>
  <si>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</si>
  <si>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</si>
  <si>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</si>
  <si>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</si>
  <si>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</si>
  <si>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</si>
  <si>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</si>
  <si>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</si>
  <si>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</si>
  <si>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</si>
  <si>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</si>
  <si>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</si>
  <si>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</si>
  <si>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</si>
  <si>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</si>
  <si>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</si>
  <si>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</si>
  <si>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</si>
  <si>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</si>
  <si>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</si>
  <si>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</si>
  <si>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</si>
  <si>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</si>
  <si>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</si>
  <si>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</si>
  <si>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</si>
  <si>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</si>
  <si>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</si>
  <si>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</si>
  <si>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</si>
  <si>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</si>
  <si>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</si>
  <si>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</si>
  <si>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</si>
  <si>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</si>
  <si>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</si>
  <si>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</si>
  <si>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</si>
  <si>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</si>
  <si>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</si>
  <si>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</si>
  <si>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</si>
  <si>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</si>
  <si>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</si>
  <si>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</si>
  <si>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</si>
  <si>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</si>
  <si>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</si>
  <si>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</si>
  <si>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</si>
  <si>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</si>
  <si>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</si>
  <si>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</si>
  <si>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</si>
  <si>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</si>
  <si>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</si>
  <si>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</si>
  <si>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</si>
  <si>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</si>
  <si>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</si>
  <si>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</si>
  <si>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</si>
  <si>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</si>
  <si>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</si>
  <si>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</si>
  <si>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</si>
  <si>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</si>
  <si>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</si>
  <si>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</si>
  <si>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</si>
  <si>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</si>
  <si>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</si>
  <si>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</si>
  <si>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</si>
  <si>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</si>
  <si>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</si>
  <si>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</si>
  <si>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</si>
  <si>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</si>
  <si>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</si>
  <si>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</si>
  <si>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</si>
  <si>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</si>
  <si>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</si>
  <si>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</si>
  <si>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</si>
  <si>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</si>
  <si>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</si>
  <si>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</si>
  <si>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</si>
  <si>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</si>
  <si>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</si>
  <si>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</si>
  <si>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</si>
  <si>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</si>
  <si>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</si>
  <si>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</si>
  <si>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</si>
  <si>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</si>
  <si>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</si>
  <si>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</si>
  <si>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</si>
  <si>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</si>
  <si>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</si>
  <si>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</si>
  <si>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</si>
  <si>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</si>
  <si>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</si>
  <si>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</si>
  <si>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</si>
  <si>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</si>
  <si>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</si>
  <si>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</si>
  <si>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</si>
  <si>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</si>
  <si>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</si>
  <si>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</si>
  <si>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</si>
  <si>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</si>
  <si>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</si>
  <si>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</si>
  <si>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</si>
  <si>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</si>
  <si>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</si>
  <si>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</si>
  <si>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</si>
  <si>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</si>
  <si>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</si>
  <si>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</si>
  <si>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</si>
  <si>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</si>
  <si>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</si>
  <si>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</si>
  <si>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</si>
  <si>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</si>
  <si>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</si>
  <si>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</si>
  <si>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</si>
  <si>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</si>
  <si>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</si>
  <si>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</si>
  <si>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</si>
  <si>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</si>
  <si>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</si>
  <si>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</si>
  <si>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</si>
  <si>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</si>
  <si>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</si>
  <si>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</si>
  <si>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</si>
  <si>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</si>
  <si>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</si>
  <si>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</si>
  <si>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</si>
  <si>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</si>
  <si>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</si>
  <si>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</si>
  <si>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</si>
  <si>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</si>
  <si>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</si>
  <si>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</si>
  <si>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</si>
  <si>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</si>
  <si>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</si>
  <si>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</si>
  <si>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</si>
  <si>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</si>
  <si>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</si>
  <si>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</si>
  <si>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</si>
  <si>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</si>
  <si>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</si>
  <si>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</si>
  <si>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</si>
  <si>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</si>
  <si>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</si>
  <si>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</si>
  <si>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</si>
  <si>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</si>
  <si>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</si>
  <si>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</si>
  <si>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</si>
  <si>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</si>
  <si>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</si>
  <si>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</si>
  <si>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</si>
  <si>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</si>
  <si>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</si>
  <si>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</si>
  <si>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</si>
  <si>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</si>
  <si>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</si>
  <si>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</si>
  <si>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</si>
  <si>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</si>
  <si>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</si>
  <si>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</si>
  <si>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</si>
  <si>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</si>
  <si>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</si>
  <si>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</si>
  <si>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</si>
  <si>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</si>
  <si>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</si>
  <si>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</si>
  <si>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</si>
  <si>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</si>
  <si>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</si>
  <si>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</si>
  <si>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</si>
  <si>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</si>
  <si>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</si>
  <si>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</si>
  <si>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</si>
  <si>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</si>
  <si>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</si>
  <si>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</si>
  <si>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</si>
  <si>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</si>
  <si>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</si>
  <si>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</si>
  <si>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</si>
  <si>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</si>
  <si>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</si>
  <si>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</si>
  <si>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</si>
  <si>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</si>
  <si>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</si>
  <si>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</si>
  <si>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</si>
  <si>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</si>
  <si>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</si>
  <si>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</si>
  <si>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</si>
  <si>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</si>
  <si>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</si>
  <si>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</si>
  <si>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</si>
  <si>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</si>
  <si>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</si>
  <si>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</si>
  <si>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</si>
  <si>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</si>
  <si>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</si>
  <si>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</si>
  <si>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</si>
  <si>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</si>
  <si>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</si>
  <si>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</si>
  <si>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</si>
  <si>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</si>
  <si>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</si>
  <si>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</si>
  <si>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</si>
  <si>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</si>
  <si>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</si>
  <si>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</si>
  <si>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</si>
  <si>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</si>
  <si>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</si>
  <si>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</si>
  <si>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</si>
  <si>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</si>
  <si>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</si>
  <si>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</si>
  <si>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</si>
  <si>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</si>
  <si>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</si>
  <si>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</si>
  <si>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</si>
  <si>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</si>
  <si>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</si>
  <si>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</si>
  <si>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</si>
  <si>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</si>
  <si>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</si>
  <si>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</si>
  <si>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</si>
  <si>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</si>
  <si>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</si>
  <si>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</si>
  <si>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</si>
  <si>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</si>
  <si>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</si>
  <si>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</si>
  <si>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</si>
  <si>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</si>
  <si>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</si>
  <si>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</si>
  <si>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</si>
  <si>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</si>
  <si>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</si>
  <si>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</si>
  <si>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</si>
  <si>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</si>
  <si>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</si>
  <si>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</si>
  <si>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</si>
  <si>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</si>
  <si>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</si>
  <si>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</si>
  <si>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</si>
  <si>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</si>
  <si>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</si>
  <si>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</si>
  <si>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</si>
  <si>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</si>
  <si>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</si>
  <si>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</si>
  <si>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</si>
  <si>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</si>
  <si>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</si>
  <si>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</si>
  <si>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</si>
  <si>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</si>
  <si>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</si>
  <si>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</si>
  <si>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</si>
  <si>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</si>
  <si>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</si>
  <si>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</si>
  <si>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</si>
  <si>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</si>
  <si>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</si>
  <si>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</si>
  <si>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</si>
  <si>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</si>
  <si>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</si>
  <si>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</si>
  <si>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</si>
  <si>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</si>
  <si>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</si>
  <si>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</si>
  <si>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</si>
  <si>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</si>
  <si>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</si>
  <si>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</si>
  <si>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</si>
  <si>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</si>
  <si>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</si>
  <si>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</si>
  <si>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</si>
  <si>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</si>
  <si>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</si>
  <si>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</si>
  <si>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</si>
  <si>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</si>
  <si>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</si>
  <si>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</si>
  <si>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</si>
  <si>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</si>
  <si>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</si>
  <si>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</si>
  <si>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</si>
  <si>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</si>
  <si>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</si>
  <si>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</si>
  <si>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</si>
  <si>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</si>
  <si>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</si>
  <si>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</si>
  <si>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</si>
  <si>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</si>
  <si>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</si>
  <si>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</si>
  <si>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</si>
  <si>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</si>
  <si>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</si>
  <si>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</si>
  <si>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</si>
  <si>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</si>
  <si>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</si>
  <si>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</si>
  <si>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</si>
  <si>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</si>
  <si>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</si>
  <si>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</si>
  <si>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</si>
  <si>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</si>
  <si>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</si>
  <si>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</si>
  <si>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</si>
  <si>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</si>
  <si>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</si>
  <si>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</si>
  <si>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</si>
  <si>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</si>
  <si>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</si>
  <si>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</si>
  <si>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</si>
  <si>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</si>
  <si>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</si>
  <si>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</si>
  <si>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</si>
  <si>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</si>
  <si>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</si>
  <si>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</si>
  <si>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</si>
  <si>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</si>
  <si>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</si>
  <si>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</si>
  <si>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</si>
  <si>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</si>
  <si>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</si>
  <si>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</si>
  <si>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</si>
  <si>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</si>
  <si>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</si>
  <si>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</si>
  <si>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</si>
  <si>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</si>
  <si>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</si>
  <si>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</si>
  <si>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</si>
  <si>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</si>
  <si>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</si>
  <si>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</si>
  <si>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</si>
  <si>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</si>
  <si>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</si>
  <si>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</si>
  <si>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</si>
  <si>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</si>
  <si>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</si>
  <si>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</si>
  <si>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</si>
  <si>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</si>
  <si>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</si>
  <si>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</si>
  <si>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</si>
  <si>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</si>
  <si>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</si>
  <si>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</si>
  <si>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</si>
  <si>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</si>
  <si>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</si>
  <si>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</si>
  <si>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</si>
  <si>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</si>
  <si>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</si>
  <si>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</si>
  <si>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</si>
  <si>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</si>
  <si>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</si>
  <si>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</si>
  <si>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</si>
  <si>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</si>
  <si>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</si>
  <si>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</si>
  <si>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</si>
  <si>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</si>
  <si>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</si>
  <si>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</si>
  <si>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</si>
  <si>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</si>
  <si>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</si>
  <si>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</si>
  <si>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</si>
  <si>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</si>
  <si>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</si>
  <si>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</si>
  <si>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</si>
  <si>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</si>
  <si>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</si>
  <si>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</si>
  <si>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</si>
  <si>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</si>
  <si>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</si>
  <si>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</si>
  <si>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</si>
  <si>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</si>
  <si>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</si>
  <si>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</si>
  <si>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</si>
  <si>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</si>
  <si>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</si>
  <si>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</si>
  <si>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</si>
  <si>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</si>
  <si>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</si>
  <si>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</si>
  <si>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</si>
  <si>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</si>
  <si>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</si>
  <si>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</si>
  <si>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</si>
  <si>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</si>
  <si>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</si>
  <si>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</si>
  <si>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</si>
  <si>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</si>
  <si>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</si>
  <si>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</si>
  <si>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</si>
  <si>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</si>
  <si>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</si>
  <si>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</si>
  <si>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</si>
  <si>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</si>
  <si>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</si>
  <si>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</si>
  <si>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</si>
  <si>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</si>
  <si>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</si>
  <si>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</si>
  <si>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</si>
  <si>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</si>
  <si>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</si>
  <si>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</si>
  <si>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</si>
  <si>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</si>
  <si>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</si>
  <si>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</si>
  <si>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</si>
  <si>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</si>
  <si>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</si>
  <si>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</si>
  <si>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</si>
  <si>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</si>
  <si>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</si>
  <si>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</si>
  <si>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</si>
  <si>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</si>
  <si>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</si>
  <si>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</si>
  <si>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</si>
  <si>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</si>
  <si>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</si>
  <si>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</si>
  <si>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</si>
  <si>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</si>
  <si>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</si>
  <si>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</si>
  <si>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</si>
  <si>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</si>
  <si>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</si>
  <si>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</si>
  <si>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</si>
  <si>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</si>
  <si>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</si>
  <si>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</si>
  <si>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</si>
  <si>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</si>
  <si>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</si>
  <si>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</si>
  <si>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</si>
  <si>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</si>
  <si>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</si>
  <si>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</si>
  <si>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</si>
  <si>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</si>
  <si>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</si>
  <si>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</si>
  <si>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</si>
  <si>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</si>
  <si>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</si>
  <si>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</si>
  <si>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</si>
  <si>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</si>
  <si>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</si>
  <si>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</si>
  <si>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</si>
  <si>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</si>
  <si>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</si>
  <si>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</si>
  <si>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</si>
  <si>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</si>
  <si>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</si>
  <si>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</si>
  <si>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</si>
  <si>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</si>
  <si>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</si>
  <si>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</si>
  <si>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</si>
  <si>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</si>
  <si>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</si>
  <si>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</si>
  <si>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</si>
  <si>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</si>
  <si>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</si>
  <si>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</si>
  <si>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</si>
  <si>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</si>
  <si>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</si>
  <si>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</si>
  <si>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</si>
  <si>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</si>
  <si>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</si>
  <si>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</si>
  <si>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</si>
  <si>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</si>
  <si>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</si>
  <si>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</si>
  <si>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</si>
  <si>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</si>
  <si>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</si>
  <si>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</si>
  <si>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</si>
  <si>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</si>
  <si>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</si>
  <si>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</si>
  <si>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</si>
  <si>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</si>
  <si>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</si>
  <si>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</si>
  <si>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</si>
  <si>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</si>
  <si>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</si>
  <si>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</si>
  <si>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</si>
  <si>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</si>
  <si>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</si>
  <si>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</si>
  <si>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</si>
  <si>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</si>
  <si>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</si>
  <si>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</si>
  <si>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</si>
  <si>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</si>
  <si>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</si>
  <si>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</si>
  <si>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</si>
  <si>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</si>
  <si>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</si>
  <si>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</si>
  <si>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</si>
  <si>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</si>
  <si>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</si>
  <si>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</si>
  <si>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</si>
  <si>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</si>
  <si>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</si>
  <si>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</si>
  <si>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</si>
  <si>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</si>
  <si>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</si>
  <si>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</si>
  <si>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</si>
  <si>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</si>
  <si>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</si>
  <si>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</si>
  <si>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</si>
  <si>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</si>
  <si>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</si>
  <si>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</si>
  <si>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</si>
  <si>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</si>
  <si>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</si>
  <si>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</si>
  <si>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</si>
  <si>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</si>
  <si>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</si>
  <si>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</si>
  <si>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</si>
  <si>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</si>
  <si>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</si>
  <si>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</si>
  <si>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</si>
  <si>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</si>
  <si>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</si>
  <si>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</si>
  <si>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</si>
  <si>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</si>
  <si>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</si>
  <si>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</si>
  <si>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</si>
  <si>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</si>
  <si>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</si>
  <si>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</si>
  <si>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</si>
  <si>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</si>
  <si>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</si>
  <si>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</si>
  <si>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</si>
  <si>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</si>
  <si>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</si>
  <si>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</si>
  <si>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</si>
  <si>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</si>
  <si>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</si>
  <si>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</si>
  <si>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</si>
  <si>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</si>
  <si>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</si>
  <si>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</si>
  <si>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</si>
  <si>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</si>
  <si>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</si>
  <si>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</si>
  <si>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</si>
  <si>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</si>
  <si>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</si>
  <si>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</si>
  <si>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</si>
  <si>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</si>
  <si>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</si>
  <si>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</si>
  <si>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</si>
  <si>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</si>
  <si>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</si>
  <si>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</si>
  <si>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</si>
  <si>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</si>
  <si>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</si>
  <si>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</si>
  <si>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</si>
  <si>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</si>
  <si>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</si>
  <si>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</si>
  <si>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</si>
  <si>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</si>
  <si>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</si>
  <si>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</si>
  <si>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</si>
  <si>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</si>
  <si>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</si>
  <si>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</si>
  <si>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</si>
  <si>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</si>
  <si>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</si>
  <si>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</si>
  <si>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</si>
  <si>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</si>
  <si>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</si>
  <si>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</si>
  <si>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</si>
  <si>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</si>
  <si>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</si>
  <si>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</si>
  <si>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</si>
  <si>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</si>
  <si>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</si>
  <si>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</si>
  <si>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</si>
  <si>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</si>
  <si>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</si>
  <si>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</si>
  <si>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</si>
  <si>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</si>
  <si>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</si>
  <si>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</si>
  <si>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</si>
  <si>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</si>
  <si>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</si>
  <si>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</si>
  <si>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</si>
  <si>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</si>
  <si>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</si>
  <si>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</si>
  <si>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</si>
  <si>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</si>
  <si>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</si>
  <si>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</si>
  <si>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</si>
  <si>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</si>
  <si>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</si>
  <si>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</si>
  <si>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</si>
  <si>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</si>
  <si>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</si>
  <si>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</si>
  <si>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</si>
  <si>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</si>
  <si>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</si>
  <si>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</si>
  <si>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</si>
  <si>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</si>
  <si>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</si>
  <si>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</si>
  <si>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</si>
  <si>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</si>
  <si>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</si>
  <si>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</si>
  <si>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</si>
  <si>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</si>
  <si>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</si>
  <si>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</si>
  <si>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</si>
  <si>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</si>
  <si>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</si>
  <si>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</si>
  <si>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</si>
  <si>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</si>
  <si>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</si>
  <si>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</si>
  <si>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</si>
  <si>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</si>
  <si>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</si>
  <si>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</si>
  <si>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</si>
  <si>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</si>
  <si>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</si>
  <si>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</si>
  <si>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</si>
  <si>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</si>
  <si>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</si>
  <si>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</si>
  <si>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</si>
  <si>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</si>
  <si>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</si>
  <si>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</si>
  <si>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</si>
  <si>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</si>
  <si>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</si>
  <si>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</si>
  <si>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</si>
  <si>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</si>
  <si>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</si>
  <si>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</si>
  <si>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</si>
  <si>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</si>
  <si>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</si>
  <si>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</si>
  <si>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</si>
  <si>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</si>
  <si>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</si>
  <si>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</si>
  <si>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</si>
  <si>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</si>
  <si>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</si>
  <si>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</si>
  <si>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</si>
  <si>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</si>
  <si>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</si>
  <si>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</si>
  <si>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</si>
  <si>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</si>
  <si>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</si>
  <si>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</si>
  <si>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</si>
  <si>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</si>
  <si>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</si>
  <si>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</si>
  <si>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</si>
  <si>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</si>
  <si>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</si>
  <si>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</si>
  <si>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</si>
  <si>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</si>
  <si>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</si>
  <si>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</si>
  <si>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</si>
  <si>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</si>
  <si>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</si>
  <si>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</si>
  <si>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</si>
  <si>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</si>
  <si>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</si>
  <si>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</si>
  <si>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</si>
  <si>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</si>
  <si>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</si>
  <si>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</si>
  <si>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</si>
  <si>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</si>
  <si>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</si>
  <si>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</si>
  <si>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</si>
  <si>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</si>
  <si>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</si>
  <si>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</si>
  <si>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</si>
  <si>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</si>
  <si>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</si>
  <si>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</si>
  <si>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</si>
  <si>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</si>
  <si>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</si>
  <si>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</si>
  <si>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</si>
  <si>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</si>
  <si>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</si>
  <si>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</si>
  <si>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</si>
  <si>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</si>
  <si>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</si>
  <si>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</si>
  <si>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</si>
  <si>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</si>
  <si>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</si>
  <si>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</si>
  <si>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</si>
  <si>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</si>
  <si>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</si>
  <si>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</si>
  <si>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</si>
  <si>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</si>
  <si>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</si>
  <si>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</si>
  <si>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</si>
  <si>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</si>
  <si>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</si>
  <si>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</si>
  <si>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</si>
  <si>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</si>
  <si>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</si>
  <si>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</si>
  <si>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</si>
  <si>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</si>
  <si>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</si>
  <si>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</si>
  <si>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</si>
  <si>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</si>
  <si>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</si>
  <si>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</si>
  <si>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</si>
  <si>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</si>
  <si>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</si>
  <si>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</si>
  <si>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</si>
  <si>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</si>
  <si>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</si>
  <si>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</si>
  <si>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</si>
  <si>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</si>
  <si>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</si>
  <si>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</si>
  <si>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</si>
  <si>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</si>
  <si>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</si>
  <si>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</si>
  <si>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</si>
  <si>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</si>
  <si>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</si>
  <si>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</si>
  <si>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</si>
  <si>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</si>
  <si>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</si>
  <si>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</si>
  <si>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</si>
  <si>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</si>
  <si>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</si>
  <si>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</si>
  <si>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</si>
  <si>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</si>
  <si>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</si>
  <si>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</si>
  <si>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</si>
  <si>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</si>
  <si>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</si>
  <si>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</si>
  <si>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</si>
  <si>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</si>
  <si>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</si>
  <si>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</si>
  <si>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</si>
  <si>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</si>
  <si>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</si>
  <si>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</si>
  <si>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</si>
  <si>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</si>
  <si>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</si>
  <si>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</si>
  <si>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</si>
  <si>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</si>
  <si>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</si>
  <si>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</si>
  <si>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</si>
  <si>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</si>
  <si>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</si>
  <si>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</si>
  <si>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</si>
  <si>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</si>
  <si>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</si>
  <si>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</si>
  <si>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</si>
  <si>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</si>
  <si>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</si>
  <si>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</si>
  <si>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</si>
  <si>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</si>
  <si>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</si>
  <si>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</si>
  <si>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</si>
  <si>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</si>
  <si>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</si>
  <si>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</si>
  <si>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</si>
  <si>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</si>
  <si>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</si>
  <si>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</si>
  <si>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</si>
  <si>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</si>
  <si>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</si>
  <si>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</si>
  <si>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</si>
  <si>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</si>
  <si>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</si>
  <si>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</si>
  <si>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</si>
  <si>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</si>
  <si>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</si>
  <si>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</si>
  <si>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</si>
  <si>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</si>
  <si>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</si>
  <si>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</si>
  <si>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</si>
  <si>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</si>
  <si>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</si>
  <si>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</si>
  <si>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</si>
  <si>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</si>
  <si>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</si>
  <si>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</si>
  <si>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</si>
  <si>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</si>
  <si>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</si>
  <si>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</si>
  <si>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</si>
  <si>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</si>
  <si>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</si>
  <si>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</si>
  <si>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</si>
  <si>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</si>
  <si>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</si>
  <si>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</si>
  <si>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</si>
  <si>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</si>
  <si>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</si>
  <si>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</si>
  <si>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</si>
  <si>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</si>
  <si>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</si>
  <si>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</si>
  <si>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</si>
  <si>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</si>
  <si>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</si>
  <si>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</si>
  <si>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</si>
  <si>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</si>
  <si>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</si>
  <si>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</si>
  <si>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</si>
  <si>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</si>
  <si>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</si>
  <si>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</si>
  <si>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</si>
  <si>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</si>
  <si>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</si>
  <si>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</si>
  <si>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</si>
  <si>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</si>
  <si>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</si>
  <si>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</si>
  <si>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</si>
  <si>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</si>
  <si>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</si>
  <si>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</si>
  <si>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</si>
  <si>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</si>
  <si>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</si>
  <si>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</si>
  <si>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</si>
  <si>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</si>
  <si>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</si>
  <si>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</si>
  <si>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</si>
  <si>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</si>
  <si>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</si>
  <si>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</si>
  <si>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</si>
  <si>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</si>
  <si>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</si>
  <si>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</si>
  <si>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</si>
  <si>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</si>
  <si>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</si>
  <si>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</si>
  <si>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</si>
  <si>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</si>
  <si>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</si>
  <si>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</si>
  <si>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</si>
  <si>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</si>
  <si>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</si>
  <si>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</si>
  <si>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</si>
  <si>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</si>
  <si>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</si>
  <si>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</si>
  <si>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</si>
  <si>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</si>
  <si>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</si>
  <si>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</si>
  <si>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</si>
  <si>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</si>
  <si>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</si>
  <si>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</si>
  <si>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</si>
  <si>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</si>
  <si>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</si>
  <si>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</si>
  <si>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</si>
  <si>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</si>
  <si>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</si>
  <si>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</si>
  <si>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</si>
  <si>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</si>
  <si>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</si>
  <si>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</si>
  <si>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</si>
  <si>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</si>
  <si>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</si>
  <si>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</si>
  <si>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</si>
  <si>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</si>
  <si>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</si>
  <si>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</si>
  <si>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</si>
  <si>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</si>
  <si>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</si>
  <si>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</si>
  <si>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</si>
  <si>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</si>
  <si>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</si>
  <si>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</si>
  <si>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</si>
  <si>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</si>
  <si>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</si>
  <si>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</si>
  <si>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</si>
  <si>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</si>
  <si>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</si>
  <si>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</si>
  <si>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</si>
  <si>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</si>
  <si>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</si>
  <si>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</si>
  <si>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</si>
  <si>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</si>
  <si>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</si>
  <si>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</si>
  <si>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</si>
  <si>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</si>
  <si>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</si>
  <si>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</si>
  <si>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</si>
  <si>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</si>
  <si>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</si>
  <si>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</si>
  <si>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</si>
  <si>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</si>
  <si>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</si>
  <si>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</si>
  <si>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</si>
  <si>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</si>
  <si>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</si>
  <si>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</si>
  <si>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</si>
  <si>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</si>
  <si>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</si>
  <si>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</si>
  <si>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</si>
  <si>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</si>
  <si>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</si>
  <si>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</si>
  <si>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</si>
  <si>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</si>
  <si>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</si>
  <si>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</si>
  <si>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</si>
  <si>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</si>
  <si>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</si>
  <si>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</si>
  <si>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</si>
  <si>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</si>
  <si>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</si>
  <si>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</si>
  <si>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</si>
  <si>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</si>
  <si>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</si>
  <si>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</si>
  <si>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</si>
  <si>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</si>
  <si>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</si>
  <si>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</si>
  <si>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</si>
  <si>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</si>
  <si>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</si>
  <si>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</si>
  <si>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</si>
  <si>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</si>
  <si>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</si>
  <si>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</si>
  <si>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</si>
  <si>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</si>
  <si>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</si>
  <si>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</si>
  <si>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</si>
  <si>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</si>
  <si>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</si>
  <si>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</si>
  <si>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</si>
  <si>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</si>
  <si>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</si>
  <si>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</si>
  <si>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</si>
  <si>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</si>
  <si>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</si>
  <si>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</si>
  <si>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</si>
  <si>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</si>
  <si>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</si>
  <si>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</si>
  <si>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</si>
  <si>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</si>
  <si>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</si>
  <si>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</si>
  <si>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</si>
  <si>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</si>
  <si>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</si>
  <si>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</si>
  <si>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</si>
  <si>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</si>
  <si>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</si>
  <si>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</si>
  <si>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</si>
  <si>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</si>
  <si>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</si>
  <si>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</si>
  <si>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</si>
  <si>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</si>
  <si>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</si>
  <si>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</si>
  <si>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</si>
  <si>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</si>
  <si>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</si>
  <si>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</si>
  <si>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</si>
  <si>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</si>
  <si>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</si>
  <si>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</si>
  <si>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</si>
  <si>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</si>
  <si>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</si>
  <si>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</si>
  <si>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</si>
  <si>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</si>
  <si>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</si>
  <si>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</si>
  <si>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</si>
  <si>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</si>
  <si>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</si>
  <si>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</si>
  <si>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</si>
  <si>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</si>
  <si>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</si>
  <si>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</si>
  <si>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</si>
  <si>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</si>
  <si>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</si>
  <si>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</si>
  <si>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</si>
  <si>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</si>
  <si>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</si>
  <si>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</si>
  <si>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</si>
  <si>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</si>
  <si>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</si>
  <si>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</si>
  <si>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</si>
  <si>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</si>
  <si>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</si>
  <si>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</si>
  <si>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</si>
  <si>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</si>
  <si>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</si>
  <si>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</si>
  <si>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</si>
  <si>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</si>
  <si>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</si>
  <si>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</si>
  <si>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</si>
  <si>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</si>
  <si>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</si>
  <si>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</si>
  <si>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</si>
  <si>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</si>
  <si>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</si>
  <si>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</si>
  <si>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</si>
  <si>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</si>
  <si>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</si>
  <si>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</si>
  <si>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</si>
  <si>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</si>
  <si>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</si>
  <si>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</si>
  <si>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</si>
  <si>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</si>
  <si>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</si>
  <si>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</si>
  <si>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</si>
  <si>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</si>
  <si>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</si>
  <si>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</si>
  <si>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</si>
  <si>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</si>
  <si>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</si>
  <si>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</si>
  <si>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</si>
  <si>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</si>
  <si>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</si>
  <si>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</si>
  <si>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</si>
  <si>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</si>
  <si>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</si>
  <si>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</si>
  <si>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</si>
  <si>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</si>
  <si>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</si>
  <si>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</si>
  <si>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</si>
  <si>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</si>
  <si>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</si>
  <si>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</si>
  <si>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</si>
  <si>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</si>
  <si>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</si>
  <si>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</si>
  <si>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</si>
  <si>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</si>
  <si>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</si>
  <si>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</si>
  <si>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</si>
  <si>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</si>
  <si>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</si>
  <si>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</si>
  <si>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</si>
  <si>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</si>
  <si>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</si>
  <si>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</si>
  <si>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</si>
  <si>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</si>
  <si>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</si>
  <si>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</si>
  <si>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</si>
  <si>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</si>
  <si>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</si>
  <si>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</si>
  <si>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</si>
  <si>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</si>
  <si>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</si>
  <si>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</si>
  <si>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</si>
  <si>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</si>
  <si>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</si>
  <si>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</si>
  <si>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</si>
  <si>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</si>
  <si>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</si>
  <si>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</si>
  <si>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</si>
  <si>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</si>
  <si>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</si>
  <si>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</si>
  <si>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</si>
  <si>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</si>
  <si>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</si>
  <si>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</si>
  <si>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</si>
  <si>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</si>
  <si>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</si>
  <si>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</si>
  <si>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</si>
  <si>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</si>
  <si>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</si>
  <si>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</si>
  <si>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</si>
  <si>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</si>
  <si>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</si>
  <si>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</si>
  <si>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</si>
  <si>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</si>
  <si>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</si>
  <si>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</si>
  <si>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</si>
  <si>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</si>
  <si>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</si>
  <si>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</si>
  <si>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</si>
  <si>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</si>
  <si>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</si>
  <si>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</si>
  <si>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</si>
  <si>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</si>
  <si>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</si>
  <si>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</si>
  <si>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</si>
  <si>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</si>
  <si>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</si>
  <si>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</si>
  <si>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</si>
  <si>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</si>
  <si>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</si>
  <si>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</si>
  <si>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</si>
  <si>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</si>
  <si>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</si>
  <si>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</si>
  <si>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</si>
  <si>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</si>
  <si>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</si>
  <si>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</si>
  <si>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</si>
  <si>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</si>
  <si>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</si>
  <si>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</si>
  <si>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</si>
  <si>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</si>
  <si>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</si>
  <si>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</si>
  <si>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</si>
  <si>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</si>
  <si>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</si>
  <si>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</si>
  <si>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</si>
  <si>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</si>
  <si>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</si>
  <si>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</si>
  <si>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</si>
  <si>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</si>
  <si>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</si>
  <si>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</si>
  <si>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</si>
  <si>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</si>
  <si>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</si>
  <si>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</si>
  <si>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</si>
  <si>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</si>
  <si>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</si>
  <si>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</si>
  <si>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</si>
  <si>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</si>
  <si>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</si>
  <si>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</si>
  <si>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</si>
  <si>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</si>
  <si>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</si>
  <si>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</si>
  <si>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</si>
  <si>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</si>
  <si>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</si>
  <si>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</si>
  <si>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</si>
  <si>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</si>
  <si>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</si>
  <si>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</si>
  <si>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</si>
  <si>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</si>
  <si>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</si>
  <si>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</si>
  <si>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</si>
  <si>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</si>
  <si>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</si>
  <si>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</si>
  <si>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</si>
  <si>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</si>
  <si>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</si>
  <si>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</si>
  <si>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</si>
  <si>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</si>
  <si>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</si>
  <si>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</si>
  <si>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</si>
  <si>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</si>
  <si>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</si>
  <si>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</si>
  <si>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</si>
  <si>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</si>
  <si>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</si>
  <si>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</si>
  <si>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</si>
  <si>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</si>
  <si>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</si>
  <si>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</si>
  <si>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</si>
  <si>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</si>
  <si>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</si>
  <si>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</si>
  <si>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</si>
  <si>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</si>
  <si>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</si>
  <si>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</si>
  <si>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</si>
  <si>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</si>
  <si>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</si>
  <si>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</si>
  <si>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</si>
  <si>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</si>
  <si>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</si>
  <si>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</si>
  <si>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</si>
  <si>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</si>
  <si>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</si>
  <si>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</si>
  <si>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</si>
  <si>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</si>
  <si>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</si>
  <si>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</si>
  <si>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</si>
  <si>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</si>
  <si>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</si>
  <si>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</si>
  <si>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</si>
  <si>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</si>
  <si>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</si>
  <si>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</si>
  <si>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</si>
  <si>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</si>
  <si>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</si>
  <si>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</si>
  <si>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</si>
  <si>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</si>
  <si>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</si>
  <si>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</si>
  <si>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</si>
  <si>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</si>
  <si>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</si>
  <si>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</si>
  <si>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</si>
  <si>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</si>
  <si>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</si>
  <si>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</si>
  <si>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</si>
  <si>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</si>
  <si>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</si>
  <si>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</si>
  <si>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</si>
  <si>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</si>
  <si>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</si>
  <si>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</si>
  <si>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</si>
  <si>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</si>
  <si>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</si>
  <si>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</si>
  <si>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</si>
  <si>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</si>
  <si>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</si>
  <si>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</si>
  <si>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</si>
  <si>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</si>
  <si>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</si>
  <si>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</si>
  <si>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</si>
  <si>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</si>
  <si>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</si>
  <si>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</si>
  <si>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</si>
  <si>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</si>
  <si>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</si>
  <si>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</si>
  <si>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</si>
  <si>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</si>
  <si>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</si>
  <si>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</si>
  <si>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</si>
  <si>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</si>
  <si>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</si>
  <si>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</si>
  <si>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</si>
  <si>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</si>
  <si>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</si>
  <si>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</si>
  <si>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</si>
  <si>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</si>
  <si>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</si>
  <si>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</si>
  <si>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</si>
  <si>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</si>
  <si>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</si>
  <si>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</si>
  <si>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</si>
  <si>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</si>
  <si>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</si>
  <si>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</si>
  <si>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</si>
  <si>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</si>
  <si>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</si>
  <si>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</si>
  <si>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</si>
  <si>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</si>
  <si>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</si>
  <si>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</si>
  <si>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</si>
  <si>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</si>
  <si>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</si>
  <si>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</si>
  <si>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</si>
  <si>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</si>
  <si>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</si>
  <si>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</si>
  <si>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</si>
  <si>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</si>
  <si>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</si>
  <si>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</si>
  <si>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</si>
  <si>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</si>
  <si>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</si>
  <si>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</si>
  <si>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</si>
  <si>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</si>
  <si>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</si>
  <si>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</si>
  <si>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</si>
  <si>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</si>
  <si>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</si>
  <si>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</si>
  <si>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</si>
  <si>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</si>
  <si>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</si>
  <si>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</si>
  <si>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</si>
  <si>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</si>
  <si>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</si>
  <si>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</si>
  <si>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</si>
  <si>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</si>
  <si>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</si>
  <si>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</si>
  <si>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</si>
  <si>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</si>
  <si>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</si>
  <si>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</si>
  <si>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</si>
  <si>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</si>
  <si>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</si>
  <si>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</si>
  <si>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</si>
  <si>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</si>
  <si>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</si>
  <si>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</si>
  <si>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</si>
  <si>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</si>
  <si>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</si>
  <si>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</si>
  <si>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</si>
  <si>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</si>
  <si>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</si>
  <si>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</si>
  <si>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</si>
  <si>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</si>
  <si>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</si>
  <si>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</si>
  <si>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</si>
  <si>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</si>
  <si>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</si>
  <si>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</si>
  <si>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</si>
  <si>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</si>
  <si>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</si>
  <si>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</si>
  <si>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</si>
  <si>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</si>
  <si>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</si>
  <si>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</si>
  <si>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</si>
  <si>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</si>
  <si>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</si>
  <si>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</si>
  <si>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</si>
  <si>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</si>
  <si>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</si>
  <si>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</si>
  <si>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</si>
  <si>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</si>
  <si>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</si>
  <si>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</si>
  <si>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</si>
  <si>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</si>
  <si>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</si>
  <si>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</si>
  <si>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</si>
  <si>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</si>
  <si>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</si>
  <si>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</si>
  <si>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</si>
  <si>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</si>
  <si>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</si>
  <si>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</si>
  <si>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</si>
  <si>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</si>
  <si>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</si>
  <si>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</si>
  <si>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</si>
  <si>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</si>
  <si>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</si>
  <si>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</si>
  <si>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</si>
  <si>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</si>
  <si>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</si>
  <si>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</si>
  <si>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</si>
  <si>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</si>
  <si>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</si>
  <si>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</si>
  <si>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</si>
  <si>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</si>
  <si>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</si>
  <si>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</si>
  <si>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</si>
  <si>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</si>
  <si>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</si>
  <si>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</si>
  <si>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</si>
  <si>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</si>
  <si>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</si>
  <si>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</si>
  <si>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</si>
  <si>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</si>
  <si>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</si>
  <si>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</si>
  <si>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</si>
  <si>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</si>
  <si>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</si>
  <si>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</si>
  <si>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</si>
  <si>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</si>
  <si>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</si>
  <si>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</si>
  <si>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</si>
  <si>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</si>
  <si>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</si>
  <si>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</si>
  <si>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</si>
  <si>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</si>
  <si>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</si>
  <si>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</si>
  <si>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</si>
  <si>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</si>
  <si>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</si>
  <si>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</si>
  <si>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</si>
  <si>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</si>
  <si>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</si>
  <si>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</si>
  <si>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</si>
  <si>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</si>
  <si>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</si>
  <si>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</si>
  <si>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</si>
  <si>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</si>
  <si>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</si>
  <si>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</si>
  <si>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</si>
  <si>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</si>
  <si>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</si>
  <si>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</si>
  <si>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</si>
  <si>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</si>
  <si>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</si>
  <si>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</si>
  <si>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</si>
  <si>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</si>
  <si>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</si>
  <si>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</si>
  <si>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</si>
  <si>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</si>
  <si>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</si>
  <si>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</si>
  <si>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</si>
  <si>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</si>
  <si>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</si>
  <si>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</si>
  <si>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</si>
  <si>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</si>
  <si>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</si>
  <si>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</si>
  <si>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</si>
  <si>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</si>
  <si>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</si>
  <si>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</si>
  <si>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</si>
  <si>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</si>
  <si>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</si>
  <si>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</si>
  <si>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</si>
  <si>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</si>
  <si>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</si>
  <si>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</si>
  <si>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</si>
  <si>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</si>
  <si>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</si>
  <si>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</si>
  <si>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</si>
  <si>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</si>
  <si>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</si>
  <si>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</si>
  <si>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</si>
  <si>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</si>
  <si>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</si>
  <si>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</si>
  <si>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</si>
  <si>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</si>
  <si>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</si>
  <si>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</si>
  <si>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</si>
  <si>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</si>
  <si>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</si>
  <si>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</si>
  <si>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</si>
  <si>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</si>
  <si>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</si>
  <si>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</si>
  <si>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</si>
  <si>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</si>
  <si>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</si>
  <si>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</si>
  <si>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</si>
  <si>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</si>
  <si>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</si>
  <si>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</si>
  <si>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</si>
  <si>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</si>
  <si>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</si>
  <si>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</si>
  <si>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</si>
  <si>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</si>
  <si>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</si>
  <si>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</si>
  <si>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</si>
  <si>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</si>
  <si>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</si>
  <si>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</si>
  <si>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</si>
  <si>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</si>
  <si>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</si>
  <si>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</si>
  <si>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</si>
  <si>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</si>
  <si>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</si>
  <si>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</si>
  <si>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</si>
  <si>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</si>
  <si>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</si>
  <si>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</si>
  <si>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</si>
  <si>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</si>
  <si>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</si>
  <si>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</si>
  <si>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</si>
  <si>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</si>
  <si>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</si>
  <si>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</si>
  <si>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</si>
  <si>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</si>
  <si>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</si>
  <si>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</si>
  <si>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</si>
  <si>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</si>
  <si>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</si>
  <si>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</si>
  <si>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</si>
  <si>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</si>
  <si>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</si>
  <si>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</si>
  <si>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</si>
  <si>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</si>
  <si>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</si>
  <si>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</si>
  <si>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</si>
  <si>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</si>
  <si>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</si>
  <si>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</si>
  <si>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</si>
  <si>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</si>
  <si>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</si>
  <si>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</si>
  <si>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</si>
  <si>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</si>
  <si>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</si>
  <si>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</si>
  <si>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</si>
  <si>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</si>
  <si>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</si>
  <si>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</si>
  <si>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</si>
  <si>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</si>
  <si>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</si>
  <si>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</si>
  <si>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</si>
  <si>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</si>
  <si>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</si>
  <si>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</si>
  <si>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</si>
  <si>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</si>
  <si>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</si>
  <si>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</si>
  <si>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</si>
  <si>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</si>
  <si>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</si>
  <si>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</si>
  <si>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</si>
  <si>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</si>
  <si>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</si>
  <si>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</si>
  <si>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</si>
  <si>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</si>
  <si>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</si>
  <si>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</si>
  <si>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</si>
  <si>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</si>
  <si>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</si>
  <si>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</si>
  <si>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</si>
  <si>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</si>
  <si>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</si>
  <si>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</si>
  <si>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</si>
  <si>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</si>
  <si>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</si>
  <si>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</si>
  <si>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</si>
  <si>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</si>
  <si>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</si>
  <si>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</si>
  <si>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</si>
  <si>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</si>
  <si>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</si>
  <si>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</si>
  <si>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</si>
  <si>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</si>
  <si>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</si>
  <si>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</si>
  <si>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</si>
  <si>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</si>
  <si>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</si>
  <si>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</si>
  <si>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</si>
  <si>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</si>
  <si>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</si>
  <si>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</si>
  <si>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</si>
  <si>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</si>
  <si>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</si>
  <si>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</si>
  <si>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</si>
  <si>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</si>
  <si>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</si>
  <si>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</si>
  <si>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</si>
  <si>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</si>
  <si>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</si>
  <si>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</si>
  <si>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</si>
  <si>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</si>
  <si>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</si>
  <si>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</si>
  <si>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</si>
  <si>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</si>
  <si>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</si>
  <si>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</si>
  <si>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</si>
  <si>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</si>
  <si>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</si>
  <si>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</si>
  <si>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</si>
  <si>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</si>
  <si>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</si>
  <si>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</si>
  <si>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</si>
  <si>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</si>
  <si>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</si>
  <si>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</si>
  <si>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</si>
  <si>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</si>
  <si>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</si>
  <si>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</si>
  <si>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</si>
  <si>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</si>
  <si>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</si>
  <si>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</si>
  <si>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</si>
  <si>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</si>
  <si>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</si>
  <si>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</si>
  <si>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</si>
  <si>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</si>
  <si>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</si>
  <si>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</si>
  <si>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</si>
  <si>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</si>
  <si>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</si>
  <si>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</si>
  <si>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</si>
  <si>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</si>
  <si>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</si>
  <si>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</si>
  <si>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</si>
  <si>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</si>
  <si>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</si>
  <si>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</si>
  <si>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</si>
  <si>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</si>
  <si>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</si>
  <si>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</si>
  <si>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</si>
  <si>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</si>
  <si>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</si>
  <si>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</si>
  <si>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</si>
  <si>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</si>
  <si>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</si>
  <si>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</si>
  <si>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</si>
  <si>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</si>
  <si>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</si>
  <si>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</si>
  <si>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</si>
  <si>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</si>
  <si>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</si>
  <si>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</si>
  <si>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</si>
  <si>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</si>
  <si>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</si>
  <si>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</si>
  <si>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</si>
  <si>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</si>
  <si>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</si>
  <si>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</si>
  <si>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</si>
  <si>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</si>
  <si>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</si>
  <si>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</si>
  <si>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</si>
  <si>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</si>
  <si>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</si>
  <si>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</si>
  <si>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</si>
  <si>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</si>
  <si>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</si>
  <si>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</si>
  <si>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</si>
  <si>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</si>
  <si>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</si>
  <si>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</si>
  <si>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</si>
  <si>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</si>
  <si>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</si>
  <si>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</si>
  <si>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</si>
  <si>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</si>
  <si>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</si>
  <si>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</si>
  <si>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</si>
  <si>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</si>
  <si>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</si>
  <si>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</si>
  <si>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</si>
  <si>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</si>
  <si>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</si>
  <si>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</si>
  <si>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</si>
  <si>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</si>
  <si>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</si>
  <si>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</si>
  <si>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</si>
  <si>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</si>
  <si>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</si>
  <si>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</si>
  <si>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</si>
  <si>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</si>
  <si>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</si>
  <si>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</si>
  <si>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</si>
  <si>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</si>
  <si>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</si>
  <si>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</si>
  <si>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</si>
  <si>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</si>
  <si>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</si>
  <si>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</si>
  <si>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</si>
  <si>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</si>
  <si>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</si>
  <si>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</si>
  <si>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</si>
  <si>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</si>
  <si>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</si>
  <si>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</si>
  <si>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</si>
  <si>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</si>
  <si>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</si>
  <si>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</si>
  <si>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</si>
  <si>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</si>
  <si>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</si>
  <si>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</si>
  <si>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</si>
  <si>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</si>
  <si>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</si>
  <si>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</si>
  <si>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</si>
  <si>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</si>
  <si>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</si>
  <si>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</si>
  <si>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</si>
  <si>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</si>
  <si>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</si>
  <si>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</si>
  <si>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</si>
  <si>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</si>
  <si>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</si>
  <si>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</si>
  <si>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</si>
  <si>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</si>
  <si>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</si>
  <si>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</si>
  <si>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</si>
  <si>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</si>
  <si>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</si>
  <si>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</si>
  <si>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</si>
  <si>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</si>
  <si>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</si>
  <si>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</si>
  <si>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</si>
  <si>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</si>
  <si>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</si>
  <si>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</si>
  <si>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</si>
  <si>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</si>
  <si>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</si>
  <si>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</si>
  <si>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</si>
  <si>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</si>
  <si>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</si>
  <si>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</si>
  <si>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</si>
  <si>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</si>
  <si>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</si>
  <si>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</si>
  <si>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</si>
  <si>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</si>
  <si>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</si>
  <si>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</si>
  <si>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</si>
  <si>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</si>
  <si>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</si>
  <si>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</si>
  <si>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</si>
  <si>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</si>
  <si>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</si>
  <si>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</si>
  <si>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</si>
  <si>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</si>
  <si>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</si>
  <si>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</si>
  <si>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</si>
  <si>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</si>
  <si>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</si>
  <si>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</si>
  <si>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</si>
  <si>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</si>
  <si>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</si>
  <si>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</si>
  <si>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</si>
  <si>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</si>
  <si>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</si>
  <si>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</si>
  <si>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</si>
  <si>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</si>
  <si>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</si>
  <si>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</si>
  <si>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</si>
  <si>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</si>
  <si>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</si>
  <si>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</si>
  <si>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</si>
  <si>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</si>
  <si>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</si>
  <si>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</si>
  <si>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</si>
  <si>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</si>
  <si>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</si>
  <si>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</si>
  <si>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</si>
  <si>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</si>
  <si>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</si>
  <si>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</si>
  <si>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</si>
  <si>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</si>
  <si>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</si>
  <si>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</si>
  <si>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</si>
  <si>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</si>
  <si>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</si>
  <si>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</si>
  <si>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</si>
  <si>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</si>
  <si>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</si>
  <si>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</si>
  <si>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</si>
  <si>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</si>
  <si>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</si>
  <si>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</si>
  <si>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</si>
  <si>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</si>
  <si>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</si>
  <si>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</si>
  <si>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</si>
  <si>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</si>
  <si>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</si>
  <si>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</si>
  <si>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</si>
  <si>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</si>
  <si>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</si>
  <si>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</si>
  <si>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</si>
  <si>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</si>
  <si>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</si>
  <si>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</si>
  <si>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</si>
  <si>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</si>
  <si>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</si>
  <si>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</si>
  <si>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</si>
  <si>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</si>
  <si>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</si>
  <si>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</si>
  <si>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</si>
  <si>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</si>
  <si>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</si>
  <si>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</si>
  <si>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</si>
  <si>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</si>
  <si>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</si>
  <si>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</si>
  <si>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</si>
  <si>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</si>
  <si>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</si>
  <si>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</si>
  <si>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</si>
  <si>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</si>
  <si>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</si>
  <si>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</si>
  <si>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</si>
  <si>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</si>
  <si>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</si>
  <si>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</si>
  <si>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</si>
  <si>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</si>
  <si>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</si>
  <si>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</si>
  <si>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</si>
  <si>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</si>
  <si>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</si>
  <si>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</si>
  <si>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</si>
  <si>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</si>
  <si>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</si>
  <si>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</si>
  <si>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</si>
  <si>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</si>
  <si>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</si>
  <si>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</si>
  <si>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</si>
  <si>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</si>
  <si>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</si>
  <si>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</si>
  <si>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</si>
  <si>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</si>
  <si>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</si>
  <si>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</si>
  <si>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</si>
  <si>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</si>
  <si>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</si>
  <si>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</si>
  <si>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</si>
  <si>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</si>
  <si>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</si>
  <si>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</si>
  <si>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</si>
  <si>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</si>
  <si>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</si>
  <si>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</si>
  <si>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</si>
  <si>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</si>
  <si>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</si>
  <si>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</si>
  <si>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</si>
  <si>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</si>
  <si>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</si>
  <si>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</si>
  <si>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</si>
  <si>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</si>
  <si>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</si>
  <si>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</si>
  <si>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</si>
  <si>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</si>
  <si>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</si>
  <si>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</si>
  <si>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</si>
  <si>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</si>
  <si>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</si>
  <si>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</si>
  <si>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</si>
  <si>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</si>
  <si>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</si>
  <si>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</si>
  <si>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</si>
  <si>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</si>
  <si>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</si>
  <si>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</si>
  <si>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</si>
  <si>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</si>
  <si>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</si>
  <si>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</si>
  <si>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</si>
  <si>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</si>
  <si>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</si>
  <si>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</si>
  <si>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</si>
  <si>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</si>
  <si>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</si>
  <si>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</si>
  <si>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</si>
  <si>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</si>
  <si>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</si>
  <si>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</si>
  <si>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</si>
  <si>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</si>
  <si>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</si>
  <si>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</si>
  <si>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</si>
  <si>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</si>
  <si>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</si>
  <si>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</si>
  <si>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</si>
  <si>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</si>
  <si>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</si>
  <si>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</si>
  <si>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</si>
  <si>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</si>
  <si>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</si>
  <si>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</si>
  <si>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</si>
  <si>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</si>
  <si>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</si>
  <si>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</si>
  <si>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</si>
  <si>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</si>
  <si>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</si>
  <si>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</si>
  <si>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</si>
  <si>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</si>
  <si>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</si>
  <si>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</si>
  <si>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</si>
  <si>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</si>
  <si>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</si>
  <si>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</si>
  <si>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</si>
  <si>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</si>
  <si>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</si>
  <si>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</si>
  <si>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</si>
  <si>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</si>
  <si>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</si>
  <si>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</si>
  <si>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</si>
  <si>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</si>
  <si>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</si>
  <si>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</si>
  <si>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</si>
  <si>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</si>
  <si>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</si>
  <si>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</si>
  <si>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</si>
  <si>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</si>
  <si>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</si>
  <si>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</si>
  <si>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</si>
  <si>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</si>
  <si>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</si>
  <si>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</si>
  <si>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</si>
  <si>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</si>
  <si>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</si>
  <si>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</si>
  <si>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</si>
  <si>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</si>
  <si>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</si>
  <si>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</si>
  <si>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</si>
  <si>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</si>
  <si>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</si>
  <si>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</si>
  <si>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</si>
  <si>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</si>
  <si>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</si>
  <si>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</si>
  <si>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</si>
  <si>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</si>
  <si>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</si>
  <si>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</si>
  <si>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</si>
  <si>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</si>
  <si>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</si>
  <si>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</si>
  <si>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</si>
  <si>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</si>
  <si>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</si>
  <si>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</si>
  <si>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</si>
  <si>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</si>
  <si>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</si>
  <si>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</si>
  <si>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</si>
  <si>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</si>
  <si>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</si>
  <si>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</si>
  <si>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</si>
  <si>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</si>
  <si>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</si>
  <si>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</si>
  <si>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</si>
  <si>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</si>
  <si>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</si>
  <si>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</si>
  <si>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</si>
  <si>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</si>
  <si>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</si>
  <si>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</si>
  <si>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</si>
  <si>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</si>
  <si>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</si>
  <si>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</si>
  <si>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</si>
  <si>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</si>
  <si>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</si>
  <si>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</si>
  <si>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</si>
  <si>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</si>
  <si>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</si>
  <si>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</si>
  <si>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</si>
  <si>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</si>
  <si>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</si>
  <si>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</si>
  <si>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</si>
  <si>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</si>
  <si>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</si>
  <si>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</si>
  <si>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</si>
  <si>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</si>
  <si>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</si>
  <si>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</si>
  <si>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</si>
  <si>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</si>
  <si>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</si>
  <si>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</si>
  <si>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</si>
  <si>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</si>
  <si>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</si>
  <si>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</si>
  <si>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</si>
  <si>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</si>
  <si>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</si>
  <si>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</si>
  <si>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</si>
  <si>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</si>
  <si>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</si>
  <si>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</si>
  <si>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</si>
  <si>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</si>
  <si>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</si>
  <si>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</si>
  <si>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</si>
  <si>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</si>
  <si>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</si>
  <si>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</si>
  <si>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</si>
  <si>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</si>
  <si>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</si>
  <si>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</si>
  <si>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</si>
  <si>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</si>
  <si>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</si>
  <si>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</si>
  <si>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</si>
  <si>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</si>
  <si>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</si>
  <si>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</si>
  <si>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</si>
  <si>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</si>
  <si>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</si>
  <si>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</si>
  <si>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</si>
  <si>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</si>
  <si>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</si>
  <si>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</si>
  <si>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</si>
  <si>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</si>
  <si>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</si>
  <si>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</si>
  <si>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</si>
  <si>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</si>
  <si>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</si>
  <si>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</si>
  <si>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</si>
  <si>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</si>
  <si>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</si>
  <si>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</si>
  <si>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</si>
  <si>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</si>
  <si>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</si>
  <si>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</si>
  <si>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</si>
  <si>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</si>
  <si>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</si>
  <si>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</si>
  <si>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</si>
  <si>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</si>
  <si>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</si>
  <si>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</si>
  <si>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</si>
  <si>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</si>
  <si>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</si>
  <si>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</si>
  <si>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</si>
  <si>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</si>
  <si>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</si>
  <si>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</si>
  <si>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</si>
  <si>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</si>
  <si>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</si>
  <si>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</si>
  <si>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</si>
  <si>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</si>
  <si>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</si>
  <si>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</si>
  <si>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</si>
  <si>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</si>
  <si>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</si>
  <si>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</si>
  <si>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</si>
  <si>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</si>
  <si>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</si>
  <si>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</si>
  <si>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</si>
  <si>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</si>
  <si>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</si>
  <si>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</si>
  <si>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</si>
  <si>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</si>
  <si>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</si>
  <si>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</si>
  <si>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</si>
  <si>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</si>
  <si>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</si>
  <si>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</si>
  <si>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</si>
  <si>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</si>
  <si>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</si>
  <si>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</si>
  <si>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</si>
  <si>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</si>
  <si>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</si>
  <si>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</si>
  <si>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</si>
  <si>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</si>
  <si>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</si>
  <si>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</si>
  <si>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</si>
  <si>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</si>
  <si>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</si>
  <si>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</si>
  <si>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</si>
  <si>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</si>
  <si>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</si>
  <si>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</si>
  <si>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</si>
  <si>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</si>
  <si>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</si>
  <si>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</si>
  <si>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</si>
  <si>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</si>
  <si>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</si>
  <si>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</si>
  <si>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</si>
  <si>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</si>
  <si>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</si>
  <si>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</si>
  <si>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</si>
  <si>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</si>
  <si>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</si>
  <si>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</si>
  <si>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</si>
  <si>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</si>
  <si>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</si>
  <si>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</si>
  <si>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</si>
  <si>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</si>
  <si>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</si>
  <si>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</si>
  <si>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</si>
  <si>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</si>
  <si>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</si>
  <si>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</si>
  <si>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</si>
  <si>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</si>
  <si>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</si>
  <si>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</si>
  <si>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</si>
  <si>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</si>
  <si>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</si>
  <si>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</si>
  <si>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</si>
  <si>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</si>
  <si>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</si>
  <si>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</si>
  <si>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</si>
  <si>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</si>
  <si>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</si>
  <si>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</si>
  <si>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</si>
  <si>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</si>
  <si>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</si>
  <si>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</si>
  <si>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</si>
  <si>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</si>
  <si>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</si>
  <si>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</si>
  <si>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</si>
  <si>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</si>
  <si>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</si>
  <si>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</si>
  <si>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</si>
  <si>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</si>
  <si>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</si>
  <si>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</si>
  <si>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</si>
  <si>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</si>
  <si>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</si>
  <si>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</si>
  <si>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</si>
  <si>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</si>
  <si>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</si>
  <si>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</si>
  <si>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</si>
  <si>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</si>
  <si>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</si>
  <si>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</si>
  <si>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</si>
  <si>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</si>
  <si>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</si>
  <si>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</si>
  <si>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</si>
  <si>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</si>
  <si>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</si>
  <si>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</si>
  <si>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</si>
  <si>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</si>
  <si>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</si>
  <si>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</si>
  <si>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</si>
  <si>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</si>
  <si>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</si>
  <si>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</si>
  <si>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</si>
  <si>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</si>
  <si>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</si>
  <si>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</si>
  <si>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</si>
  <si>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</si>
  <si>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</si>
  <si>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</si>
  <si>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</si>
  <si>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</si>
  <si>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</si>
  <si>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</si>
  <si>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</si>
  <si>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</si>
  <si>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</si>
  <si>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</si>
  <si>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</si>
  <si>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</si>
  <si>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</si>
  <si>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</si>
  <si>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</si>
  <si>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</si>
  <si>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</si>
  <si>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</si>
  <si>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</si>
  <si>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</si>
  <si>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</si>
  <si>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</si>
  <si>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</si>
  <si>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</si>
  <si>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</si>
  <si>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</si>
  <si>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</si>
  <si>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</si>
  <si>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</si>
  <si>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</si>
  <si>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</si>
  <si>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</si>
  <si>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</si>
  <si>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</si>
  <si>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</si>
  <si>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</si>
  <si>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</si>
  <si>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</si>
  <si>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</si>
  <si>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</si>
  <si>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</si>
  <si>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</si>
  <si>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</si>
  <si>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</si>
  <si>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</si>
  <si>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</si>
  <si>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</si>
  <si>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</si>
  <si>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</si>
  <si>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</si>
  <si>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</si>
  <si>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</si>
  <si>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</si>
  <si>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</si>
  <si>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</si>
  <si>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</si>
  <si>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</si>
  <si>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</si>
  <si>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</si>
  <si>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</si>
  <si>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</si>
  <si>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</si>
  <si>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</si>
  <si>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</si>
  <si>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</si>
  <si>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</si>
  <si>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</si>
  <si>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</si>
  <si>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</si>
  <si>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</si>
  <si>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</si>
  <si>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</si>
  <si>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</si>
  <si>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</si>
  <si>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</si>
  <si>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</si>
  <si>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</si>
  <si>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</si>
  <si>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</si>
  <si>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</si>
  <si>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</si>
  <si>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</si>
  <si>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</si>
  <si>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</si>
  <si>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</si>
  <si>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</si>
  <si>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</si>
  <si>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</si>
  <si>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</si>
  <si>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</si>
  <si>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</si>
  <si>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</si>
  <si>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</si>
  <si>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</si>
  <si>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</si>
  <si>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</si>
  <si>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</si>
  <si>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</si>
  <si>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</si>
  <si>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</si>
  <si>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</si>
  <si>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</si>
  <si>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</si>
  <si>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</si>
  <si>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</si>
  <si>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</si>
  <si>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</si>
  <si>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</si>
  <si>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</si>
  <si>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</si>
  <si>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</si>
  <si>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</si>
  <si>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</si>
  <si>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</si>
  <si>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</si>
  <si>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</si>
  <si>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</si>
  <si>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</si>
  <si>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</si>
  <si>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</si>
  <si>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</si>
  <si>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</si>
  <si>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</si>
  <si>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</si>
  <si>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</si>
  <si>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</si>
  <si>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</si>
  <si>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</si>
  <si>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</si>
  <si>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</si>
  <si>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</si>
  <si>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</si>
  <si>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</si>
  <si>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</si>
  <si>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</si>
  <si>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</si>
  <si>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</si>
  <si>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</si>
  <si>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</si>
  <si>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</si>
  <si>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</si>
  <si>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</si>
  <si>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</si>
  <si>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</si>
  <si>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</si>
  <si>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</si>
  <si>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</si>
  <si>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</si>
  <si>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</si>
  <si>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</si>
  <si>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</si>
  <si>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</si>
  <si>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</si>
  <si>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</si>
  <si>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</si>
  <si>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</si>
  <si>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</si>
  <si>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</si>
  <si>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</si>
  <si>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</si>
  <si>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</si>
  <si>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</si>
  <si>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</si>
  <si>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</si>
  <si>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</si>
  <si>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</si>
  <si>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</si>
  <si>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</si>
  <si>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</si>
  <si>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</si>
  <si>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</si>
  <si>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</si>
  <si>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</si>
  <si>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</si>
  <si>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</si>
  <si>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</si>
  <si>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</si>
  <si>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</si>
  <si>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</si>
  <si>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</si>
  <si>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</si>
  <si>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</si>
  <si>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</si>
  <si>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</si>
  <si>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</si>
  <si>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</si>
  <si>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</si>
  <si>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</si>
  <si>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</si>
  <si>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</si>
  <si>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</si>
  <si>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</si>
  <si>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</si>
  <si>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</si>
  <si>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</si>
  <si>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</si>
  <si>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</si>
  <si>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</si>
  <si>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</si>
  <si>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</si>
  <si>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</si>
  <si>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</si>
  <si>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</si>
  <si>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</si>
  <si>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</si>
  <si>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</si>
  <si>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</si>
  <si>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</si>
  <si>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</si>
  <si>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</si>
  <si>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</si>
  <si>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</si>
  <si>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</si>
  <si>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</si>
  <si>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</si>
  <si>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</si>
  <si>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</si>
  <si>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</si>
  <si>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</si>
  <si>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</si>
  <si>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</si>
  <si>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</si>
  <si>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</si>
  <si>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</si>
  <si>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</si>
  <si>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</si>
  <si>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</si>
  <si>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</si>
  <si>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</si>
  <si>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</si>
  <si>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</si>
  <si>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</si>
  <si>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</si>
  <si>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</si>
  <si>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</si>
  <si>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</si>
  <si>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</si>
  <si>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</si>
  <si>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</si>
  <si>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</si>
  <si>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</si>
  <si>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</si>
  <si>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</si>
  <si>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</si>
  <si>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</si>
  <si>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</si>
  <si>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</si>
  <si>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</si>
  <si>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</si>
  <si>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</si>
  <si>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</si>
  <si>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</si>
  <si>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</si>
  <si>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</si>
  <si>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</si>
  <si>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</si>
  <si>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</si>
  <si>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</si>
  <si>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</si>
  <si>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</si>
  <si>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</si>
  <si>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</si>
  <si>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</si>
  <si>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</si>
  <si>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</si>
  <si>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</si>
  <si>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</si>
  <si>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</si>
  <si>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</si>
  <si>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</si>
  <si>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</si>
  <si>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</si>
  <si>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</si>
  <si>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</si>
  <si>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</si>
  <si>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</si>
  <si>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</si>
  <si>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</si>
  <si>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</si>
  <si>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</si>
  <si>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</si>
  <si>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</si>
  <si>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</si>
  <si>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</si>
  <si>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</si>
  <si>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</si>
  <si>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</si>
  <si>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</si>
  <si>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</si>
  <si>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</si>
  <si>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</si>
  <si>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</si>
  <si>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</si>
  <si>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</si>
  <si>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</si>
  <si>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</si>
  <si>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</si>
  <si>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</si>
  <si>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</si>
  <si>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</si>
  <si>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</si>
  <si>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</si>
  <si>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</si>
  <si>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</si>
  <si>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</si>
  <si>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</si>
  <si>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</si>
  <si>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</si>
  <si>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</si>
  <si>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</si>
  <si>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</si>
  <si>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</si>
  <si>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</si>
  <si>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</si>
  <si>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</si>
  <si>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</si>
  <si>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</si>
  <si>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</si>
  <si>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</si>
  <si>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</si>
  <si>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</si>
  <si>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</si>
  <si>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</si>
  <si>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</si>
  <si>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</si>
  <si>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</si>
  <si>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</si>
  <si>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</si>
  <si>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</si>
  <si>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</si>
  <si>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</si>
  <si>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</si>
  <si>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</si>
  <si>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</si>
  <si>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</si>
  <si>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</si>
  <si>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</si>
  <si>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</si>
  <si>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</si>
  <si>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</si>
  <si>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</si>
  <si>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</si>
  <si>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</si>
  <si>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</si>
  <si>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</si>
  <si>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</si>
  <si>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</si>
  <si>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</si>
  <si>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</si>
  <si>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</si>
  <si>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</si>
  <si>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</si>
  <si>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</si>
  <si>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</si>
  <si>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</si>
  <si>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</si>
  <si>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</si>
  <si>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</si>
  <si>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</si>
  <si>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</si>
  <si>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</si>
  <si>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</si>
  <si>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</si>
  <si>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</si>
  <si>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</si>
  <si>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</si>
  <si>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</si>
  <si>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</si>
  <si>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</si>
  <si>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</si>
  <si>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</si>
  <si>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</si>
  <si>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</si>
  <si>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</si>
  <si>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</si>
  <si>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</si>
  <si>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</si>
  <si>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</si>
  <si>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</si>
  <si>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</si>
  <si>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</si>
  <si>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</si>
  <si>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</si>
  <si>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</si>
  <si>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</si>
  <si>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</si>
  <si>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</si>
  <si>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</si>
  <si>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</si>
  <si>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</si>
  <si>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</si>
  <si>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</si>
  <si>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</si>
  <si>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</si>
  <si>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</si>
  <si>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</si>
  <si>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</si>
  <si>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</si>
  <si>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</si>
  <si>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</si>
  <si>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</si>
  <si>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</si>
  <si>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</si>
  <si>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</si>
  <si>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</si>
  <si>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</si>
  <si>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</si>
  <si>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</si>
  <si>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</si>
  <si>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</si>
  <si>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</si>
  <si>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</si>
  <si>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</si>
  <si>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</si>
  <si>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</si>
  <si>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</si>
  <si>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</si>
  <si>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</si>
  <si>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</si>
  <si>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</si>
  <si>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</si>
  <si>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</si>
  <si>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</si>
  <si>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</si>
  <si>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</si>
  <si>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</si>
  <si>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</si>
  <si>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</si>
  <si>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</si>
  <si>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</si>
  <si>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</si>
  <si>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</si>
  <si>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</si>
  <si>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</si>
  <si>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</si>
  <si>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</si>
  <si>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</si>
  <si>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</si>
  <si>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</si>
  <si>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</si>
  <si>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</si>
  <si>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</si>
  <si>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</si>
  <si>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</si>
  <si>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</si>
  <si>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</si>
  <si>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</si>
  <si>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</si>
  <si>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</si>
  <si>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</si>
  <si>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</si>
  <si>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</si>
  <si>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</si>
  <si>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</si>
  <si>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</si>
  <si>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</si>
  <si>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</si>
  <si>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</si>
  <si>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</si>
  <si>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</si>
  <si>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</si>
  <si>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</si>
  <si>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</si>
  <si>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</si>
  <si>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</si>
  <si>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</si>
  <si>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</si>
  <si>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</si>
  <si>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</si>
  <si>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</si>
  <si>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</si>
  <si>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</si>
  <si>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</si>
  <si>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</si>
  <si>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</si>
  <si>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</si>
  <si>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</si>
  <si>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</si>
  <si>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</si>
  <si>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</si>
  <si>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</si>
  <si>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</si>
  <si>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</si>
  <si>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</si>
  <si>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</si>
  <si>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</si>
  <si>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</si>
  <si>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</si>
  <si>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</si>
  <si>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</si>
  <si>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</si>
  <si>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</si>
  <si>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</si>
  <si>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</si>
  <si>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</si>
  <si>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</si>
  <si>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</si>
  <si>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</si>
  <si>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</si>
  <si>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</si>
  <si>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</si>
  <si>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</si>
  <si>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</si>
  <si>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</si>
  <si>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</si>
  <si>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</si>
  <si>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</si>
  <si>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</si>
  <si>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</si>
  <si>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</si>
  <si>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</si>
  <si>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</si>
  <si>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</si>
  <si>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</si>
  <si>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</si>
  <si>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</si>
  <si>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</si>
  <si>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</si>
  <si>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</si>
  <si>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</si>
  <si>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</si>
  <si>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</si>
  <si>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</si>
  <si>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</si>
  <si>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</si>
  <si>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</si>
  <si>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</si>
  <si>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</si>
  <si>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</si>
  <si>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</si>
  <si>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</si>
  <si>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</si>
  <si>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</si>
  <si>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</si>
  <si>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</si>
  <si>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</si>
  <si>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</si>
  <si>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</si>
  <si>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</si>
  <si>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</si>
  <si>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</si>
  <si>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</si>
  <si>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</si>
  <si>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</si>
  <si>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</si>
  <si>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</si>
  <si>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</si>
  <si>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</si>
  <si>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</si>
  <si>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</si>
  <si>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</si>
  <si>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</si>
  <si>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</si>
  <si>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</si>
  <si>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</si>
  <si>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</si>
  <si>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</si>
  <si>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</si>
  <si>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</si>
  <si>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</si>
  <si>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</si>
  <si>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</si>
  <si>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</si>
  <si>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</si>
  <si>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</si>
  <si>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</si>
  <si>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</si>
  <si>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</si>
  <si>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</si>
  <si>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</si>
  <si>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</si>
  <si>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</si>
  <si>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</si>
  <si>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</si>
  <si>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</si>
  <si>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</si>
  <si>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</si>
  <si>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</si>
  <si>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</si>
  <si>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</si>
  <si>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</si>
  <si>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</si>
  <si>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</si>
  <si>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</si>
  <si>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</si>
  <si>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</si>
  <si>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</si>
  <si>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</si>
  <si>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</si>
  <si>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</si>
  <si>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</si>
  <si>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</si>
  <si>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</si>
  <si>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</si>
  <si>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</si>
  <si>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</si>
  <si>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</si>
  <si>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</si>
  <si>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</si>
  <si>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</si>
  <si>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</si>
  <si>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</si>
  <si>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</si>
  <si>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</si>
  <si>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</si>
  <si>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</si>
  <si>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</si>
  <si>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</si>
  <si>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</si>
  <si>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</si>
  <si>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</si>
  <si>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</si>
  <si>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</si>
  <si>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</si>
  <si>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</si>
  <si>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</si>
  <si>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</si>
  <si>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</si>
  <si>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</si>
  <si>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</si>
  <si>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</si>
  <si>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</si>
  <si>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</si>
  <si>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</si>
  <si>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</si>
  <si>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</si>
  <si>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</si>
  <si>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</si>
  <si>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</si>
  <si>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</si>
  <si>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</si>
  <si>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</si>
  <si>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</si>
  <si>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</si>
  <si>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</si>
  <si>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</si>
  <si>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</si>
  <si>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</si>
  <si>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</si>
  <si>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</si>
  <si>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</si>
  <si>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</si>
  <si>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</si>
  <si>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</si>
  <si>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</si>
  <si>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</si>
  <si>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</si>
  <si>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</si>
  <si>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</si>
  <si>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</si>
  <si>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</si>
  <si>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</si>
  <si>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</si>
  <si>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</si>
  <si>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</si>
  <si>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</si>
  <si>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</si>
  <si>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</si>
  <si>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</si>
  <si>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</si>
  <si>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</si>
  <si>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</si>
  <si>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</si>
  <si>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</si>
  <si>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</si>
  <si>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</si>
  <si>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</si>
  <si>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</si>
  <si>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</si>
  <si>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</si>
  <si>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</si>
  <si>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</si>
  <si>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</si>
  <si>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</si>
  <si>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</si>
  <si>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</si>
  <si>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</si>
  <si>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</si>
  <si>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</si>
  <si>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</si>
  <si>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</si>
  <si>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</si>
  <si>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</si>
  <si>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</si>
  <si>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</si>
  <si>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</si>
  <si>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</si>
  <si>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</si>
  <si>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</si>
  <si>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</si>
  <si>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</si>
  <si>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</si>
  <si>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</si>
  <si>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</si>
  <si>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</si>
  <si>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</si>
  <si>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</si>
  <si>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</si>
  <si>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</si>
  <si>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</si>
  <si>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</si>
  <si>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</si>
  <si>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</si>
  <si>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</si>
  <si>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</si>
  <si>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</si>
  <si>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</si>
  <si>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</si>
  <si>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</si>
  <si>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</si>
  <si>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</si>
  <si>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</si>
  <si>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</si>
  <si>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</si>
  <si>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</si>
  <si>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</si>
  <si>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</si>
  <si>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</si>
  <si>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</si>
  <si>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</si>
  <si>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</si>
  <si>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</si>
  <si>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</si>
  <si>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</si>
  <si>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</si>
  <si>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</si>
  <si>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</si>
  <si>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</si>
  <si>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</si>
  <si>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</si>
  <si>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</si>
  <si>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</si>
  <si>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</si>
  <si>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</si>
  <si>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</si>
  <si>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</si>
  <si>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</si>
  <si>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</si>
  <si>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</si>
  <si>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</si>
  <si>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</si>
  <si>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</si>
  <si>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</si>
  <si>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</si>
  <si>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</si>
  <si>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</si>
  <si>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</si>
  <si>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</si>
  <si>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</si>
  <si>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</si>
  <si>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</si>
  <si>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</si>
  <si>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</si>
  <si>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</si>
  <si>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</si>
  <si>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</si>
  <si>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</si>
  <si>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</si>
  <si>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</si>
  <si>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</si>
  <si>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</si>
  <si>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</si>
  <si>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</si>
  <si>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</si>
  <si>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</si>
  <si>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</si>
  <si>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</si>
  <si>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</si>
  <si>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</si>
  <si>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</si>
  <si>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</si>
  <si>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</si>
  <si>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</si>
  <si>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</si>
  <si>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</si>
  <si>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</si>
  <si>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</si>
  <si>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</si>
  <si>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</si>
  <si>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</si>
  <si>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</si>
  <si>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</si>
  <si>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</si>
  <si>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</si>
  <si>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</si>
  <si>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</si>
  <si>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</si>
  <si>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</si>
  <si>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</si>
  <si>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</si>
  <si>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</si>
  <si>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</si>
  <si>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</si>
  <si>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</si>
  <si>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</si>
  <si>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</si>
  <si>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</si>
  <si>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</si>
  <si>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</si>
  <si>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</si>
  <si>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</si>
  <si>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</si>
  <si>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</si>
  <si>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</si>
  <si>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</si>
  <si>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</si>
  <si>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</si>
  <si>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</si>
  <si>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</si>
  <si>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</si>
  <si>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</si>
  <si>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</si>
  <si>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</si>
  <si>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</si>
  <si>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</si>
  <si>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</si>
  <si>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</si>
  <si>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</si>
  <si>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</si>
  <si>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</si>
  <si>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</si>
  <si>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</si>
  <si>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</si>
  <si>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</si>
  <si>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</si>
  <si>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</si>
  <si>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</si>
  <si>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</si>
  <si>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</si>
  <si>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</si>
  <si>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</si>
  <si>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</si>
  <si>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</si>
  <si>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</si>
  <si>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</si>
  <si>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</si>
  <si>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</si>
  <si>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</si>
  <si>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</si>
  <si>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</si>
  <si>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</si>
  <si>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</si>
  <si>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</si>
  <si>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</si>
  <si>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</si>
  <si>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</si>
  <si>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</si>
  <si>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</si>
  <si>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</si>
  <si>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</si>
  <si>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</si>
  <si>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</si>
  <si>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</si>
  <si>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</si>
  <si>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</si>
  <si>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</si>
  <si>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</si>
  <si>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</si>
  <si>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</si>
  <si>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</si>
  <si>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</si>
  <si>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</si>
  <si>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</si>
  <si>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</si>
  <si>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</si>
  <si>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</si>
  <si>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</si>
  <si>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</si>
  <si>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</si>
  <si>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</si>
  <si>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</si>
  <si>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</si>
  <si>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</si>
  <si>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</si>
  <si>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</si>
  <si>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</si>
  <si>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</si>
  <si>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</si>
  <si>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</si>
  <si>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</si>
  <si>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</si>
  <si>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</si>
  <si>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</si>
  <si>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</si>
  <si>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</si>
  <si>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</si>
  <si>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</si>
  <si>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</si>
  <si>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</si>
  <si>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</si>
  <si>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</si>
  <si>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</si>
  <si>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</si>
  <si>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</si>
  <si>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</si>
  <si>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</si>
  <si>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</si>
  <si>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</si>
  <si>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</si>
  <si>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</si>
  <si>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</si>
  <si>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</si>
  <si>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</si>
  <si>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</si>
  <si>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</si>
  <si>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</si>
  <si>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</si>
  <si>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</si>
  <si>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</si>
  <si>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</si>
  <si>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</si>
  <si>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</si>
  <si>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</si>
  <si>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</si>
  <si>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</si>
  <si>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</si>
  <si>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</si>
  <si>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</si>
  <si>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</si>
  <si>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</si>
  <si>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</si>
  <si>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</si>
  <si>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</si>
  <si>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</si>
  <si>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</si>
  <si>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</si>
  <si>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</si>
  <si>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</si>
  <si>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</si>
  <si>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</si>
  <si>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</si>
  <si>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</si>
  <si>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</si>
  <si>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</si>
  <si>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</si>
  <si>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</si>
  <si>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</si>
  <si>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</si>
  <si>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</si>
  <si>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</si>
  <si>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</si>
  <si>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</si>
  <si>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</si>
  <si>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</si>
  <si>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</si>
  <si>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</si>
  <si>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</si>
  <si>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</si>
  <si>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</si>
  <si>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</si>
  <si>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</si>
  <si>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</si>
  <si>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</si>
  <si>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</si>
  <si>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</si>
  <si>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</si>
  <si>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</si>
  <si>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</si>
  <si>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</si>
  <si>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</si>
  <si>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</si>
  <si>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</si>
  <si>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</si>
  <si>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</si>
  <si>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</si>
  <si>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</si>
  <si>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</si>
  <si>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</si>
  <si>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</si>
  <si>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</si>
  <si>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</si>
  <si>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</si>
  <si>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</si>
  <si>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</si>
  <si>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</si>
  <si>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</si>
  <si>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</si>
  <si>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</si>
  <si>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</si>
  <si>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</si>
  <si>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</si>
  <si>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</si>
  <si>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</si>
  <si>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</si>
  <si>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</si>
  <si>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</si>
  <si>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</si>
  <si>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</si>
  <si>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</si>
  <si>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</si>
  <si>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</si>
  <si>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</si>
  <si>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</si>
  <si>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</si>
  <si>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</si>
  <si>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</si>
  <si>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</si>
  <si>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</si>
  <si>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</si>
  <si>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</si>
  <si>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</si>
  <si>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</si>
  <si>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</si>
  <si>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</si>
  <si>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</si>
  <si>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</si>
  <si>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</si>
  <si>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</si>
  <si>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</si>
  <si>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</si>
  <si>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</si>
  <si>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</si>
  <si>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</si>
  <si>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</si>
  <si>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</si>
  <si>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</si>
  <si>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</si>
  <si>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</si>
  <si>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</si>
  <si>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</si>
  <si>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</si>
  <si>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</si>
  <si>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</si>
  <si>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</si>
  <si>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</si>
  <si>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</si>
  <si>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</si>
  <si>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</si>
  <si>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</si>
  <si>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</si>
  <si>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</si>
  <si>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</si>
  <si>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</si>
  <si>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</si>
  <si>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</si>
  <si>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</si>
  <si>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</si>
  <si>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</si>
  <si>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</si>
  <si>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</si>
  <si>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</si>
  <si>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</si>
  <si>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</si>
  <si>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</si>
  <si>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</si>
  <si>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</si>
  <si>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</si>
  <si>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</si>
  <si>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</si>
  <si>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</si>
  <si>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</si>
  <si>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</si>
  <si>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</si>
  <si>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</si>
  <si>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</si>
  <si>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</si>
  <si>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</si>
  <si>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</si>
  <si>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</si>
  <si>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</si>
  <si>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</si>
  <si>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</si>
  <si>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</si>
  <si>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</si>
  <si>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</si>
  <si>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</si>
  <si>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</si>
  <si>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</si>
  <si>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</si>
  <si>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</si>
  <si>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</si>
  <si>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</si>
  <si>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</si>
  <si>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</si>
  <si>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</si>
  <si>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</si>
  <si>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</si>
  <si>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</si>
  <si>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</si>
  <si>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</si>
  <si>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</si>
  <si>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</si>
  <si>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</si>
  <si>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</si>
  <si>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</si>
  <si>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</si>
  <si>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</si>
  <si>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</si>
  <si>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</si>
  <si>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</si>
  <si>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</si>
  <si>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</si>
  <si>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</si>
  <si>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</si>
  <si>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</si>
  <si>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</si>
  <si>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</si>
  <si>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</si>
  <si>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</si>
  <si>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</si>
  <si>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</si>
  <si>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</si>
  <si>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</si>
  <si>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</si>
  <si>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</si>
  <si>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</si>
  <si>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</si>
  <si>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</si>
  <si>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</si>
  <si>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</si>
  <si>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</si>
  <si>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</si>
  <si>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</si>
  <si>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</si>
  <si>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</si>
  <si>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</si>
  <si>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</si>
  <si>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</si>
  <si>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</si>
  <si>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</si>
  <si>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</si>
  <si>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</si>
  <si>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</si>
  <si>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</si>
  <si>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</si>
  <si>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</si>
  <si>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</si>
  <si>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</si>
  <si>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</si>
  <si>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</si>
  <si>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</si>
  <si>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</si>
  <si>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</si>
  <si>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</si>
  <si>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</si>
  <si>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</si>
  <si>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</si>
  <si>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</si>
  <si>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</si>
  <si>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</si>
  <si>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</si>
  <si>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</si>
  <si>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</si>
  <si>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</si>
  <si>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</si>
  <si>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</si>
  <si>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</si>
  <si>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</si>
  <si>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</si>
  <si>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</si>
  <si>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</si>
  <si>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</si>
  <si>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</si>
  <si>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</si>
  <si>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</si>
  <si>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</si>
  <si>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</si>
  <si>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</si>
  <si>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</si>
  <si>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</si>
  <si>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</si>
  <si>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</si>
  <si>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</si>
  <si>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</si>
  <si>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</si>
  <si>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</si>
  <si>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</si>
  <si>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</si>
  <si>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</si>
  <si>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</si>
  <si>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</si>
  <si>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</si>
  <si>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</si>
  <si>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</si>
  <si>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</si>
  <si>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</si>
  <si>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</si>
  <si>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</si>
  <si>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</si>
  <si>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</si>
  <si>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</si>
  <si>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</si>
  <si>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</si>
  <si>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</si>
  <si>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</si>
  <si>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</si>
  <si>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</si>
  <si>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</si>
  <si>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</si>
  <si>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</si>
  <si>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</si>
  <si>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</si>
  <si>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</si>
  <si>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</si>
  <si>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</si>
  <si>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</si>
  <si>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</si>
  <si>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</si>
  <si>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</si>
  <si>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</si>
  <si>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</si>
  <si>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</si>
  <si>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</si>
  <si>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</si>
  <si>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</si>
  <si>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</si>
  <si>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</si>
  <si>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</si>
  <si>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</si>
  <si>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</si>
  <si>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</si>
  <si>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</si>
  <si>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</si>
  <si>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</si>
  <si>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</si>
  <si>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</si>
  <si>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</si>
  <si>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</si>
  <si>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</si>
  <si>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</si>
  <si>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</si>
  <si>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</si>
  <si>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</si>
  <si>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</si>
  <si>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</si>
  <si>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</si>
  <si>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</si>
  <si>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</si>
  <si>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</si>
  <si>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</si>
  <si>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</si>
  <si>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</si>
  <si>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</si>
  <si>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</si>
  <si>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</si>
  <si>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</si>
  <si>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</si>
  <si>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</si>
  <si>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</si>
  <si>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</si>
  <si>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</si>
  <si>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</si>
  <si>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</si>
  <si>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</si>
  <si>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</si>
  <si>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</si>
  <si>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</si>
  <si>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</si>
  <si>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</si>
  <si>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</si>
  <si>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</si>
  <si>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</si>
  <si>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</si>
  <si>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</si>
  <si>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</si>
  <si>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</si>
  <si>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</si>
  <si>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</si>
  <si>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</si>
  <si>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</si>
  <si>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</si>
  <si>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</si>
  <si>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</si>
  <si>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</si>
  <si>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</si>
  <si>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</si>
  <si>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</si>
  <si>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</si>
  <si>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</si>
  <si>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</si>
  <si>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</si>
  <si>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</si>
  <si>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</si>
  <si>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</si>
  <si>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</si>
  <si>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</si>
  <si>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</si>
  <si>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</si>
  <si>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</si>
  <si>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</si>
  <si>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</si>
  <si>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</si>
  <si>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</si>
  <si>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</si>
  <si>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</si>
  <si>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</si>
  <si>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</si>
  <si>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</si>
  <si>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</si>
  <si>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</si>
  <si>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</si>
  <si>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</si>
  <si>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</si>
  <si>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</si>
  <si>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</si>
  <si>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</si>
  <si>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</si>
  <si>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</si>
  <si>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</si>
  <si>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</si>
  <si>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</si>
  <si>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</si>
  <si>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</si>
  <si>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</si>
  <si>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</si>
  <si>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</si>
  <si>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</si>
  <si>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</si>
  <si>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</si>
  <si>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</si>
  <si>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</si>
  <si>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</si>
  <si>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</si>
  <si>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</si>
  <si>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</si>
  <si>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</si>
  <si>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</si>
  <si>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</si>
  <si>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</si>
  <si>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</si>
  <si>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</si>
  <si>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</si>
  <si>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</si>
  <si>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</si>
  <si>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</si>
  <si>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</si>
  <si>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</si>
  <si>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</si>
  <si>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</si>
  <si>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</si>
  <si>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</si>
  <si>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</si>
  <si>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</si>
  <si>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</si>
  <si>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</si>
  <si>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</si>
  <si>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</si>
  <si>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</si>
  <si>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</si>
  <si>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</si>
  <si>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</si>
  <si>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</si>
  <si>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</si>
  <si>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</si>
  <si>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</si>
  <si>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</si>
  <si>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</si>
  <si>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</si>
  <si>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</si>
  <si>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</si>
  <si>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</si>
  <si>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</si>
  <si>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</si>
  <si>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</si>
  <si>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</si>
  <si>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</si>
  <si>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</si>
  <si>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</si>
  <si>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</si>
  <si>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</si>
  <si>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</si>
  <si>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</si>
  <si>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</si>
  <si>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</si>
  <si>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</si>
  <si>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</si>
  <si>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</si>
  <si>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</si>
  <si>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</si>
  <si>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</si>
  <si>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</si>
  <si>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</si>
  <si>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</si>
  <si>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</si>
  <si>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</si>
  <si>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</si>
  <si>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</si>
  <si>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</si>
  <si>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</si>
  <si>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</si>
  <si>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</si>
  <si>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</si>
  <si>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</si>
  <si>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</si>
  <si>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</si>
  <si>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</si>
  <si>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</si>
  <si>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</si>
  <si>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</si>
  <si>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</si>
  <si>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</si>
  <si>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</si>
  <si>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</si>
  <si>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</si>
  <si>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</si>
  <si>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</si>
  <si>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</si>
  <si>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</si>
  <si>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</si>
  <si>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</si>
  <si>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</si>
  <si>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</si>
  <si>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</si>
  <si>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</si>
  <si>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</si>
  <si>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</si>
  <si>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</si>
  <si>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</si>
  <si>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</si>
  <si>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</si>
  <si>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</si>
  <si>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</si>
  <si>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</si>
  <si>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</si>
  <si>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</si>
  <si>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</si>
  <si>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</si>
  <si>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</si>
  <si>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</si>
  <si>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</si>
  <si>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</si>
  <si>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</si>
  <si>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</si>
  <si>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</si>
  <si>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</si>
  <si>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</si>
  <si>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</si>
  <si>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</si>
  <si>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</si>
  <si>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</si>
  <si>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</si>
  <si>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</si>
  <si>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</si>
  <si>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</si>
  <si>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</si>
  <si>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</si>
  <si>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</si>
  <si>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</si>
  <si>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</si>
  <si>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</si>
  <si>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</si>
  <si>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</si>
  <si>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</si>
  <si>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</si>
  <si>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</si>
  <si>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</si>
  <si>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</si>
  <si>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</si>
  <si>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</si>
  <si>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</si>
  <si>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</si>
  <si>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</si>
  <si>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</si>
  <si>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</si>
  <si>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</si>
  <si>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</si>
  <si>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</si>
  <si>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</si>
  <si>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</si>
  <si>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</si>
  <si>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</si>
  <si>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</si>
  <si>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</si>
  <si>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</si>
  <si>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</si>
  <si>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</si>
  <si>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</si>
  <si>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</si>
  <si>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</si>
  <si>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</si>
  <si>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</si>
  <si>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</si>
  <si>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</si>
  <si>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</si>
  <si>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</si>
  <si>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</si>
  <si>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</si>
  <si>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</si>
  <si>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</si>
  <si>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</si>
  <si>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</si>
  <si>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</si>
  <si>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</si>
  <si>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</si>
  <si>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</si>
  <si>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</si>
  <si>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</si>
  <si>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</si>
  <si>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</si>
  <si>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</si>
  <si>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</si>
  <si>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</si>
  <si>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</si>
  <si>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</si>
  <si>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</si>
  <si>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</si>
  <si>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</si>
  <si>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</si>
  <si>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</si>
  <si>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</si>
  <si>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</si>
  <si>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</si>
  <si>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</si>
  <si>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</si>
  <si>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</si>
  <si>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</si>
  <si>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</si>
  <si>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</si>
  <si>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</si>
  <si>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</si>
  <si>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</si>
  <si>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</si>
  <si>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</si>
  <si>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</si>
  <si>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</si>
  <si>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</si>
  <si>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</si>
  <si>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</si>
  <si>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</si>
  <si>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</si>
  <si>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</si>
  <si>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</si>
  <si>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</si>
  <si>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</si>
  <si>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</si>
  <si>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</si>
  <si>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</si>
  <si>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</si>
  <si>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</si>
  <si>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</si>
  <si>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</si>
  <si>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</si>
  <si>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</si>
  <si>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</si>
  <si>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</si>
  <si>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</si>
  <si>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</si>
  <si>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</si>
  <si>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</si>
  <si>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</si>
  <si>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</si>
  <si>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</si>
  <si>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</si>
  <si>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</si>
  <si>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</si>
  <si>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</si>
  <si>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</si>
  <si>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</si>
  <si>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</si>
  <si>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</si>
  <si>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</si>
  <si>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</si>
  <si>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</si>
  <si>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</si>
  <si>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</si>
  <si>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</si>
  <si>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</si>
  <si>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</si>
  <si>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</si>
  <si>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</si>
  <si>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</si>
  <si>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</si>
  <si>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</si>
  <si>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</si>
  <si>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</si>
  <si>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</si>
  <si>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</si>
  <si>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</si>
  <si>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</si>
  <si>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</si>
  <si>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</si>
  <si>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</si>
  <si>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</si>
  <si>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</si>
  <si>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</si>
  <si>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</si>
  <si>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</si>
  <si>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</si>
  <si>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</si>
  <si>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</si>
  <si>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</si>
  <si>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</si>
  <si>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</si>
  <si>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</si>
  <si>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</si>
  <si>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</si>
  <si>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</si>
  <si>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</si>
  <si>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</si>
  <si>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</si>
  <si>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</si>
  <si>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</si>
  <si>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</si>
  <si>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</si>
  <si>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</si>
  <si>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</si>
  <si>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</si>
  <si>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</si>
  <si>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</si>
  <si>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</si>
  <si>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</si>
  <si>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</si>
  <si>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</si>
  <si>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</si>
  <si>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</si>
  <si>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</si>
  <si>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</si>
  <si>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</si>
  <si>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</si>
  <si>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</si>
  <si>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</si>
  <si>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</si>
  <si>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</si>
  <si>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</si>
  <si>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</si>
  <si>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</si>
  <si>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</si>
  <si>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</si>
  <si>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</si>
  <si>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</si>
  <si>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</si>
  <si>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</si>
  <si>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</si>
  <si>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</si>
  <si>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</si>
  <si>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</si>
  <si>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</si>
  <si>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</si>
  <si>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</si>
  <si>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</si>
  <si>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</si>
  <si>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</si>
  <si>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</si>
  <si>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</si>
  <si>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</si>
  <si>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</si>
  <si>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</si>
  <si>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</si>
  <si>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</si>
  <si>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</si>
  <si>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</si>
  <si>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</si>
  <si>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</si>
  <si>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</si>
  <si>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</si>
  <si>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</si>
  <si>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</si>
  <si>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</si>
  <si>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</si>
  <si>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</si>
  <si>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</si>
  <si>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</si>
  <si>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</si>
  <si>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</si>
  <si>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</si>
  <si>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</si>
  <si>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</si>
  <si>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</si>
  <si>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</si>
  <si>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</si>
  <si>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</si>
  <si>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</si>
  <si>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</si>
  <si>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</si>
  <si>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</si>
  <si>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</si>
  <si>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</si>
  <si>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</si>
  <si>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</si>
  <si>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</si>
  <si>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</si>
  <si>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</si>
  <si>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</si>
  <si>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</si>
  <si>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</si>
  <si>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</si>
  <si>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</si>
  <si>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</si>
  <si>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</si>
  <si>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</si>
  <si>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</si>
  <si>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</si>
  <si>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</si>
  <si>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</si>
  <si>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</si>
  <si>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</si>
  <si>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</si>
  <si>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</si>
  <si>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</si>
  <si>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</si>
  <si>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</si>
  <si>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</si>
  <si>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</si>
  <si>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</si>
  <si>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</si>
  <si>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</si>
  <si>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</si>
  <si>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</si>
  <si>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</si>
  <si>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</si>
  <si>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</si>
  <si>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</si>
  <si>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</si>
  <si>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</si>
  <si>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</si>
  <si>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</si>
  <si>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</si>
  <si>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</si>
  <si>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</si>
  <si>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</si>
  <si>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</si>
  <si>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</si>
  <si>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</si>
  <si>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</si>
  <si>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</si>
  <si>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</si>
  <si>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</si>
  <si>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</si>
  <si>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</si>
  <si>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</si>
  <si>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</si>
  <si>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</si>
  <si>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</si>
  <si>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</si>
  <si>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</si>
  <si>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</si>
  <si>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</si>
  <si>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</si>
  <si>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</si>
  <si>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</si>
  <si>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</si>
  <si>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</si>
  <si>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</si>
  <si>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</si>
  <si>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</si>
  <si>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</si>
  <si>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</si>
  <si>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</si>
  <si>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</si>
  <si>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</si>
  <si>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</si>
  <si>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</si>
  <si>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</si>
  <si>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</si>
  <si>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</si>
  <si>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</si>
  <si>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</si>
  <si>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</si>
  <si>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</si>
  <si>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</si>
  <si>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</si>
  <si>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</si>
  <si>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</si>
  <si>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</si>
  <si>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</si>
  <si>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</si>
  <si>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</si>
  <si>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</si>
  <si>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</si>
  <si>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</si>
  <si>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</si>
  <si>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</si>
  <si>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</si>
  <si>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</si>
  <si>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</si>
  <si>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</si>
  <si>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</si>
  <si>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</si>
  <si>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</si>
  <si>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</si>
  <si>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</si>
  <si>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</si>
  <si>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</si>
  <si>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</si>
  <si>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</si>
  <si>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</si>
  <si>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</si>
  <si>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</si>
  <si>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</si>
  <si>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</si>
  <si>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</si>
  <si>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</si>
  <si>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</si>
  <si>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</si>
  <si>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</si>
  <si>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</si>
  <si>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</si>
  <si>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</si>
  <si>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</si>
  <si>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</si>
  <si>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</si>
  <si>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</si>
  <si>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</si>
  <si>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</si>
  <si>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</si>
  <si>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</si>
  <si>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</si>
  <si>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</si>
  <si>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</si>
  <si>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</si>
  <si>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</si>
  <si>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</si>
  <si>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</si>
  <si>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</si>
  <si>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</si>
  <si>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</si>
  <si>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</si>
  <si>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</si>
  <si>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</si>
  <si>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</si>
  <si>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</si>
  <si>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</si>
  <si>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</si>
  <si>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</si>
  <si>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</si>
  <si>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</si>
  <si>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</si>
  <si>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</si>
  <si>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</si>
  <si>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</si>
  <si>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</si>
  <si>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</si>
  <si>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</si>
  <si>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</si>
  <si>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</si>
  <si>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</si>
  <si>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</si>
  <si>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</si>
  <si>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</si>
  <si>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</si>
  <si>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</si>
  <si>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</si>
  <si>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</si>
  <si>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</si>
  <si>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</si>
  <si>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</si>
  <si>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</si>
  <si>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</si>
  <si>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</si>
  <si>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</si>
  <si>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</si>
  <si>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</si>
  <si>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</si>
  <si>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</si>
  <si>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</si>
  <si>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</si>
  <si>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</si>
  <si>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</si>
  <si>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</si>
  <si>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</si>
  <si>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</si>
  <si>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</si>
  <si>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</si>
  <si>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</si>
  <si>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</si>
  <si>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</si>
  <si>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</si>
  <si>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</si>
  <si>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</si>
  <si>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</si>
  <si>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</si>
  <si>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</si>
  <si>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</si>
  <si>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</si>
  <si>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</si>
  <si>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</si>
  <si>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</si>
  <si>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</si>
  <si>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</si>
  <si>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</si>
  <si>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</si>
  <si>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</si>
  <si>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</si>
  <si>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</si>
  <si>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</si>
  <si>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</si>
  <si>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</si>
  <si>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</si>
  <si>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</si>
  <si>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</si>
  <si>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</si>
  <si>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</si>
  <si>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</si>
  <si>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</si>
  <si>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</si>
  <si>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</si>
  <si>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</si>
  <si>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</si>
  <si>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</si>
  <si>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</si>
  <si>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</si>
  <si>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</si>
  <si>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</si>
  <si>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</si>
  <si>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</si>
  <si>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</si>
  <si>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</si>
  <si>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</si>
  <si>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</si>
  <si>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</si>
  <si>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</si>
  <si>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</si>
  <si>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</si>
  <si>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</si>
  <si>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</si>
  <si>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</si>
  <si>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</si>
  <si>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</si>
  <si>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</si>
  <si>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</si>
  <si>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</si>
  <si>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</si>
  <si>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</si>
  <si>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</si>
  <si>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</si>
  <si>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</si>
  <si>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</si>
  <si>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</si>
  <si>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</si>
  <si>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</si>
  <si>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</si>
  <si>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</si>
  <si>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</si>
  <si>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</si>
  <si>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</si>
  <si>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</si>
  <si>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</si>
  <si>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</si>
  <si>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</si>
  <si>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</si>
  <si>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</si>
  <si>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</si>
  <si>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</si>
  <si>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</si>
  <si>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</si>
  <si>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</si>
  <si>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</si>
  <si>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</si>
  <si>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</si>
  <si>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</si>
  <si>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</si>
  <si>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</si>
  <si>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</si>
  <si>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</si>
  <si>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</si>
  <si>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</si>
  <si>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</si>
  <si>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</si>
  <si>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</si>
  <si>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</si>
  <si>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</si>
  <si>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</si>
  <si>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</si>
  <si>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</si>
  <si>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</si>
  <si>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</si>
  <si>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</si>
  <si>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</si>
  <si>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</si>
  <si>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</si>
  <si>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</si>
  <si>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</si>
  <si>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</si>
  <si>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</si>
  <si>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</si>
  <si>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</si>
  <si>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</si>
  <si>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</si>
  <si>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</si>
  <si>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</si>
  <si>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</si>
  <si>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</si>
  <si>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</si>
  <si>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</si>
  <si>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</si>
  <si>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</si>
  <si>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</si>
  <si>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</si>
  <si>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</si>
  <si>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</si>
  <si>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</si>
  <si>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</si>
  <si>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</si>
  <si>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</si>
  <si>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</si>
  <si>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</si>
  <si>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</si>
  <si>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</si>
  <si>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</si>
  <si>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</si>
  <si>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</si>
  <si>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</si>
  <si>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</si>
  <si>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</si>
  <si>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</si>
  <si>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</si>
  <si>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</si>
  <si>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</si>
  <si>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</si>
  <si>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</si>
  <si>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</si>
  <si>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</si>
  <si>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</si>
  <si>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</si>
  <si>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</si>
  <si>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</si>
  <si>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</si>
  <si>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</si>
  <si>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</si>
  <si>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</si>
  <si>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</si>
  <si>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</si>
  <si>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</si>
  <si>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</si>
  <si>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</si>
  <si>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</si>
  <si>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</si>
  <si>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</si>
  <si>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</si>
  <si>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</si>
  <si>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</si>
  <si>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</si>
  <si>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</si>
  <si>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</si>
  <si>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</si>
  <si>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</si>
  <si>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</si>
  <si>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</si>
  <si>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</si>
  <si>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</si>
  <si>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</si>
  <si>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</si>
  <si>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</si>
  <si>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</si>
  <si>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</si>
  <si>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</si>
  <si>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</si>
  <si>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</si>
  <si>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</si>
  <si>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</si>
  <si>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</si>
  <si>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</si>
  <si>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</si>
  <si>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</si>
  <si>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</si>
  <si>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</si>
  <si>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</si>
  <si>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</si>
  <si>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</si>
  <si>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</si>
  <si>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</si>
  <si>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</si>
  <si>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</si>
  <si>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</si>
  <si>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</si>
  <si>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</si>
  <si>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</si>
  <si>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</si>
  <si>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</si>
  <si>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</si>
  <si>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</si>
  <si>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</si>
  <si>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</si>
  <si>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</si>
  <si>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</si>
  <si>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</si>
  <si>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</si>
  <si>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</si>
  <si>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</si>
  <si>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</si>
  <si>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</si>
  <si>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</si>
  <si>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</si>
  <si>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</si>
  <si>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</si>
  <si>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</si>
  <si>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</si>
  <si>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</si>
  <si>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</si>
  <si>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</si>
  <si>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</si>
  <si>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</si>
  <si>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</si>
  <si>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</si>
  <si>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</si>
  <si>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</si>
  <si>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</si>
  <si>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</si>
  <si>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</si>
  <si>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</si>
  <si>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</si>
  <si>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</si>
  <si>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</si>
  <si>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</si>
  <si>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</si>
  <si>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</si>
  <si>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</si>
  <si>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</si>
  <si>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</si>
  <si>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</si>
  <si>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</si>
  <si>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</si>
  <si>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</si>
  <si>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</si>
  <si>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</si>
  <si>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</si>
  <si>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</si>
  <si>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</si>
  <si>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</si>
  <si>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</si>
  <si>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</si>
  <si>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</si>
  <si>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</si>
  <si>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</si>
  <si>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</si>
  <si>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</si>
  <si>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</si>
  <si>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</si>
  <si>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</si>
  <si>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</si>
  <si>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</si>
  <si>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</si>
  <si>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</si>
  <si>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</si>
  <si>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</si>
  <si>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</si>
  <si>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</si>
  <si>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</si>
  <si>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</si>
  <si>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</si>
  <si>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</si>
  <si>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</si>
  <si>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</si>
  <si>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</si>
  <si>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</si>
  <si>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</si>
  <si>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</si>
  <si>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</si>
  <si>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</si>
  <si>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</si>
  <si>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</si>
  <si>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</si>
  <si>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</si>
  <si>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</si>
  <si>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</si>
  <si>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</si>
  <si>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</si>
  <si>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</si>
  <si>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</si>
  <si>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</si>
  <si>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</si>
  <si>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</si>
  <si>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</si>
  <si>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</si>
  <si>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</si>
  <si>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</si>
  <si>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</si>
  <si>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</si>
  <si>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</si>
  <si>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</si>
  <si>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</si>
  <si>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</si>
  <si>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</si>
  <si>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</si>
  <si>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</si>
  <si>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</si>
  <si>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</si>
  <si>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</si>
  <si>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</si>
  <si>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</si>
  <si>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</si>
  <si>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</si>
  <si>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</si>
  <si>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</si>
  <si>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</si>
  <si>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</si>
  <si>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</si>
  <si>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</si>
  <si>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</si>
  <si>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</si>
  <si>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</si>
  <si>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</si>
  <si>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</si>
  <si>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</si>
  <si>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</si>
  <si>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</si>
  <si>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</si>
  <si>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</si>
  <si>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</si>
  <si>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</si>
  <si>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</si>
  <si>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</si>
  <si>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</si>
  <si>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</si>
  <si>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</si>
  <si>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</si>
  <si>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</si>
  <si>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</si>
  <si>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</si>
  <si>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</si>
  <si>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</si>
  <si>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</si>
  <si>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</si>
  <si>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</si>
  <si>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</si>
  <si>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</si>
  <si>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</si>
  <si>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</si>
  <si>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</si>
  <si>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</si>
  <si>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</si>
  <si>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</si>
  <si>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</si>
  <si>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</si>
  <si>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</si>
  <si>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</si>
  <si>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</si>
  <si>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</si>
  <si>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</si>
  <si>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</si>
  <si>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</si>
  <si>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</si>
  <si>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</si>
  <si>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</si>
  <si>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</si>
  <si>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</si>
  <si>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</si>
  <si>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</si>
  <si>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</si>
  <si>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</si>
  <si>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</si>
  <si>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</si>
  <si>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</si>
  <si>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</si>
  <si>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</si>
  <si>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</si>
  <si>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</si>
  <si>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</si>
  <si>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</si>
  <si>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</si>
  <si>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</si>
  <si>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</si>
  <si>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</si>
  <si>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</si>
  <si>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</si>
  <si>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</si>
  <si>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</si>
  <si>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</si>
  <si>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</si>
  <si>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</si>
  <si>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</si>
  <si>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</si>
  <si>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</si>
  <si>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</si>
  <si>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</si>
  <si>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</si>
  <si>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</si>
  <si>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</si>
  <si>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</si>
  <si>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</si>
  <si>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</si>
  <si>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</si>
  <si>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</si>
  <si>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</si>
  <si>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</si>
  <si>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</si>
  <si>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</si>
  <si>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</si>
  <si>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</si>
  <si>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</si>
  <si>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</si>
  <si>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</si>
  <si>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</si>
  <si>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</si>
  <si>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</si>
  <si>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</si>
  <si>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</si>
  <si>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</si>
  <si>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</si>
  <si>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</si>
  <si>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</si>
  <si>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</si>
  <si>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</si>
  <si>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</si>
  <si>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</si>
  <si>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</si>
  <si>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</si>
  <si>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</si>
  <si>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</si>
  <si>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</si>
  <si>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</si>
  <si>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</si>
  <si>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</si>
  <si>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</si>
  <si>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</si>
  <si>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</si>
  <si>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</si>
  <si>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</si>
  <si>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</si>
  <si>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</si>
  <si>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</si>
  <si>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</si>
  <si>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</si>
  <si>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</si>
  <si>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</si>
  <si>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</si>
  <si>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</si>
  <si>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</si>
  <si>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</si>
  <si>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</si>
  <si>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</si>
  <si>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</si>
  <si>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</si>
  <si>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</si>
  <si>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</si>
  <si>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</si>
  <si>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</si>
  <si>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</si>
  <si>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</si>
  <si>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</si>
  <si>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</si>
  <si>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</si>
  <si>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</si>
  <si>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</si>
  <si>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</si>
  <si>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</si>
  <si>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</si>
  <si>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</si>
  <si>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</si>
  <si>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</si>
  <si>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</si>
  <si>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</si>
  <si>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</si>
  <si>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</si>
  <si>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</si>
  <si>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</si>
  <si>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</si>
  <si>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</si>
  <si>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</si>
  <si>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</si>
  <si>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</si>
  <si>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</si>
  <si>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</si>
  <si>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</si>
  <si>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</si>
  <si>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</si>
  <si>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</si>
  <si>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</si>
  <si>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</si>
  <si>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</si>
  <si>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</si>
  <si>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</si>
  <si>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</si>
  <si>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</si>
  <si>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</si>
  <si>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</si>
  <si>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</si>
  <si>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</si>
  <si>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</si>
  <si>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</si>
  <si>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</si>
  <si>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</si>
  <si>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</si>
  <si>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</si>
  <si>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</si>
  <si>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</si>
  <si>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</si>
  <si>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</si>
  <si>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</si>
  <si>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</si>
  <si>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</si>
  <si>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</si>
  <si>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</si>
  <si>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</si>
  <si>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</si>
  <si>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</si>
  <si>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</si>
  <si>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</si>
  <si>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</si>
  <si>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</si>
  <si>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</si>
  <si>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</si>
  <si>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</si>
  <si>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</si>
  <si>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</si>
  <si>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</si>
  <si>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</si>
  <si>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</si>
  <si>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</si>
  <si>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</si>
  <si>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</si>
  <si>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</si>
  <si>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</si>
  <si>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</si>
  <si>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</si>
  <si>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</si>
  <si>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</si>
  <si>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</si>
  <si>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</si>
  <si>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</si>
  <si>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</si>
  <si>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</si>
  <si>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</si>
  <si>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</si>
  <si>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</si>
  <si>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</si>
  <si>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</si>
  <si>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</si>
  <si>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</si>
  <si>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</si>
  <si>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</si>
  <si>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</si>
  <si>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</si>
  <si>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</si>
  <si>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</si>
  <si>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</si>
  <si>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</si>
  <si>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</si>
  <si>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</si>
  <si>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</si>
  <si>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</si>
  <si>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</si>
  <si>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</si>
  <si>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</si>
  <si>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</si>
  <si>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</si>
  <si>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</si>
  <si>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</si>
  <si>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</si>
  <si>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</si>
  <si>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</si>
  <si>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</si>
  <si>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</si>
  <si>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</si>
  <si>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</si>
  <si>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</si>
  <si>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</si>
  <si>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</si>
  <si>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</si>
  <si>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</si>
  <si>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</si>
  <si>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</si>
  <si>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</si>
  <si>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</si>
  <si>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</si>
  <si>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</si>
  <si>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</si>
  <si>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</si>
  <si>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</si>
  <si>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</si>
  <si>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</si>
  <si>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</si>
  <si>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</si>
  <si>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</si>
  <si>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</si>
  <si>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</si>
  <si>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</si>
  <si>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</si>
  <si>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</si>
  <si>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</si>
  <si>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</si>
  <si>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</si>
  <si>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</si>
  <si>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</si>
  <si>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</si>
  <si>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</si>
  <si>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</si>
  <si>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</si>
  <si>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</si>
  <si>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</si>
  <si>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</si>
  <si>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</si>
  <si>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</si>
  <si>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</si>
  <si>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</si>
  <si>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</si>
  <si>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</si>
  <si>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</si>
  <si>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</si>
  <si>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</si>
  <si>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</si>
  <si>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</si>
  <si>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</si>
  <si>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</si>
  <si>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</si>
  <si>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</si>
  <si>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</si>
  <si>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</si>
  <si>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</si>
  <si>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</si>
  <si>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</si>
  <si>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</si>
  <si>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</si>
  <si>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</si>
  <si>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</si>
  <si>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</si>
  <si>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</si>
  <si>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</si>
  <si>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</si>
  <si>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</si>
  <si>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</si>
  <si>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</si>
  <si>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</si>
  <si>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</si>
  <si>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</si>
  <si>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</si>
  <si>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</si>
  <si>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</si>
  <si>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</si>
  <si>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</si>
  <si>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</si>
  <si>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</si>
  <si>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</si>
  <si>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</si>
  <si>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</si>
  <si>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</si>
  <si>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</si>
  <si>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</si>
  <si>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</si>
  <si>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</si>
  <si>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</si>
  <si>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</si>
  <si>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</si>
  <si>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</si>
  <si>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</si>
  <si>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</si>
  <si>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</si>
  <si>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</si>
  <si>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</si>
  <si>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</si>
  <si>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</si>
  <si>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</si>
  <si>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</si>
  <si>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</si>
  <si>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</si>
  <si>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</si>
  <si>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</si>
  <si>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</si>
  <si>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</si>
  <si>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</si>
  <si>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</si>
  <si>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</si>
  <si>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</si>
  <si>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</si>
  <si>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</si>
  <si>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</si>
  <si>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</si>
  <si>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</si>
  <si>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</si>
  <si>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</si>
  <si>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</si>
  <si>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</si>
  <si>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</si>
  <si>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</si>
  <si>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</si>
  <si>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</si>
  <si>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</si>
  <si>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</si>
  <si>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</si>
  <si>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</si>
  <si>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</si>
  <si>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</si>
  <si>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</si>
  <si>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</si>
  <si>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</si>
  <si>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</si>
  <si>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</si>
  <si>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</si>
  <si>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</si>
  <si>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</si>
  <si>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</si>
  <si>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</si>
  <si>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</si>
  <si>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</si>
  <si>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</si>
  <si>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</si>
  <si>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</si>
  <si>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</si>
  <si>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</si>
  <si>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</si>
  <si>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</si>
  <si>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</si>
  <si>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</si>
  <si>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</si>
  <si>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</si>
  <si>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</si>
  <si>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</si>
  <si>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</si>
  <si>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</si>
  <si>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</si>
  <si>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</si>
  <si>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</si>
  <si>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</si>
  <si>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</si>
  <si>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</si>
  <si>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</si>
  <si>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</si>
  <si>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</si>
  <si>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</si>
  <si>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</si>
  <si>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</si>
  <si>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</si>
  <si>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</si>
  <si>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</si>
  <si>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</si>
  <si>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</si>
  <si>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</si>
  <si>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</si>
  <si>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</si>
  <si>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</si>
  <si>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</si>
  <si>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</si>
  <si>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</si>
  <si>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</si>
  <si>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</si>
  <si>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</si>
  <si>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</si>
  <si>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</si>
  <si>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</si>
  <si>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</si>
  <si>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</si>
  <si>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</si>
  <si>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</si>
  <si>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</si>
  <si>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</si>
  <si>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</si>
  <si>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</si>
  <si>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</si>
  <si>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</si>
  <si>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</si>
  <si>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</si>
  <si>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</si>
  <si>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</si>
  <si>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</si>
  <si>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</si>
  <si>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</si>
  <si>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</si>
  <si>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</si>
  <si>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</si>
  <si>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</si>
  <si>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</si>
  <si>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</si>
  <si>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</si>
  <si>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</si>
  <si>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</si>
  <si>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</si>
  <si>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</si>
  <si>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</si>
  <si>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</si>
  <si>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</si>
  <si>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</si>
  <si>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</si>
  <si>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</si>
  <si>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</si>
  <si>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</si>
  <si>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</si>
  <si>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</si>
  <si>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</si>
  <si>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</si>
  <si>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</si>
  <si>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</si>
  <si>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</si>
  <si>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</si>
  <si>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</si>
  <si>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</si>
  <si>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</si>
  <si>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</si>
  <si>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</si>
  <si>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</si>
  <si>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</si>
  <si>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</si>
  <si>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</si>
  <si>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</si>
  <si>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</si>
  <si>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</si>
  <si>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</si>
  <si>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</si>
  <si>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</si>
  <si>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</si>
  <si>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</si>
  <si>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</si>
  <si>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</si>
  <si>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</si>
  <si>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</si>
  <si>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</si>
  <si>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</si>
  <si>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</si>
  <si>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</si>
  <si>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</si>
  <si>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</si>
  <si>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</si>
  <si>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</si>
  <si>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</si>
  <si>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</si>
  <si>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</si>
  <si>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</si>
  <si>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</si>
  <si>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</si>
  <si>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</si>
  <si>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</si>
  <si>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</si>
  <si>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</si>
  <si>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</si>
  <si>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</si>
  <si>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</si>
  <si>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</si>
  <si>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</si>
  <si>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</si>
  <si>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</si>
  <si>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</si>
  <si>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</si>
  <si>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</si>
  <si>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</si>
  <si>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</si>
  <si>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</si>
  <si>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</si>
  <si>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</si>
  <si>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</si>
  <si>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</si>
  <si>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</si>
  <si>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</si>
  <si>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</si>
  <si>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</si>
  <si>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</si>
  <si>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</si>
  <si>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</si>
  <si>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</si>
  <si>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</si>
  <si>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</si>
  <si>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</si>
  <si>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</si>
  <si>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</si>
  <si>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</si>
  <si>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</si>
  <si>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</si>
  <si>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</si>
  <si>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</si>
  <si>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</si>
  <si>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</si>
  <si>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</si>
  <si>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</si>
  <si>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</si>
  <si>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</si>
  <si>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</si>
  <si>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</si>
  <si>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</si>
  <si>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</si>
  <si>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</si>
  <si>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</si>
  <si>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</si>
  <si>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</si>
  <si>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</si>
  <si>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</si>
  <si>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</si>
  <si>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</si>
  <si>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</si>
  <si>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</si>
  <si>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</si>
  <si>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</si>
  <si>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</si>
  <si>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</si>
  <si>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</si>
  <si>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</si>
  <si>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</si>
  <si>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</si>
  <si>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</si>
  <si>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</si>
  <si>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</si>
  <si>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</si>
  <si>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</si>
  <si>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</si>
  <si>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</si>
  <si>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</si>
  <si>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</si>
  <si>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</si>
  <si>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</si>
  <si>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</si>
  <si>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</si>
  <si>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</si>
  <si>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</si>
  <si>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</si>
  <si>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</si>
  <si>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</si>
  <si>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</si>
  <si>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</si>
  <si>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</si>
  <si>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</si>
  <si>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</si>
  <si>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</si>
  <si>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</si>
  <si>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</si>
  <si>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</si>
  <si>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</si>
  <si>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</si>
  <si>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</si>
  <si>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</si>
  <si>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</si>
  <si>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</si>
  <si>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</si>
  <si>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</si>
  <si>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</si>
  <si>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</si>
  <si>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</si>
  <si>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</si>
  <si>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</si>
  <si>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</si>
  <si>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</si>
  <si>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</si>
  <si>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</si>
  <si>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</si>
  <si>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</si>
  <si>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</si>
  <si>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</si>
  <si>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</si>
  <si>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</si>
  <si>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</si>
  <si>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</si>
  <si>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</si>
  <si>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</si>
  <si>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</si>
  <si>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</si>
  <si>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</si>
  <si>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</si>
  <si>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</si>
  <si>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</si>
  <si>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</si>
  <si>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</si>
  <si>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</si>
  <si>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</si>
  <si>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</si>
  <si>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</si>
  <si>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</si>
  <si>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</si>
  <si>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</si>
  <si>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</si>
  <si>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</si>
  <si>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</si>
  <si>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</si>
  <si>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</si>
  <si>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</si>
  <si>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</si>
  <si>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</si>
  <si>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</si>
  <si>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</si>
  <si>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</si>
  <si>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</si>
  <si>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</si>
  <si>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</si>
  <si>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</si>
  <si>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</si>
  <si>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</si>
  <si>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</si>
  <si>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</si>
  <si>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</si>
  <si>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</si>
  <si>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</si>
  <si>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</si>
  <si>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</si>
  <si>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</si>
  <si>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</si>
  <si>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</si>
  <si>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</si>
  <si>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</si>
  <si>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</si>
  <si>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</si>
  <si>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</si>
  <si>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</si>
  <si>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</si>
  <si>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</si>
  <si>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</si>
  <si>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</si>
  <si>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</si>
  <si>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</si>
  <si>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</si>
  <si>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</si>
  <si>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</si>
  <si>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</si>
  <si>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</si>
  <si>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</si>
  <si>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</si>
  <si>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</si>
  <si>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</si>
  <si>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</si>
  <si>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</si>
  <si>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</si>
  <si>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</si>
  <si>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</si>
  <si>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</si>
  <si>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</si>
  <si>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</si>
  <si>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</si>
  <si>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</si>
  <si>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</si>
  <si>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</si>
  <si>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</si>
  <si>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</si>
  <si>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</si>
  <si>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</si>
  <si>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</si>
  <si>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</si>
  <si>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</si>
  <si>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</si>
  <si>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</si>
  <si>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</si>
  <si>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</si>
  <si>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</si>
  <si>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</si>
  <si>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</si>
  <si>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</si>
  <si>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</si>
  <si>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</si>
  <si>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</si>
  <si>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</si>
  <si>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</si>
  <si>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</si>
  <si>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</si>
  <si>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</si>
  <si>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</si>
  <si>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</si>
  <si>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</si>
  <si>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</si>
  <si>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</si>
  <si>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</si>
  <si>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</si>
  <si>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</si>
  <si>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</si>
  <si>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</si>
  <si>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</si>
  <si>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</si>
  <si>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</si>
  <si>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</si>
  <si>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</si>
  <si>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</si>
  <si>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</si>
  <si>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</si>
  <si>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</si>
  <si>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</si>
  <si>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</si>
  <si>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</si>
  <si>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</si>
  <si>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</si>
  <si>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</si>
  <si>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</si>
  <si>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</si>
  <si>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</si>
  <si>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</si>
  <si>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</si>
  <si>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</si>
  <si>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</si>
  <si>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</si>
  <si>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</si>
  <si>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</si>
  <si>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</si>
  <si>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</si>
  <si>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</si>
  <si>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</si>
  <si>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</si>
  <si>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</si>
  <si>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</si>
  <si>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</si>
  <si>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</si>
  <si>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</si>
  <si>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</si>
  <si>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</si>
  <si>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</si>
  <si>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</si>
  <si>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</si>
  <si>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</si>
  <si>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</si>
  <si>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</si>
  <si>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</si>
  <si>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</si>
  <si>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</si>
  <si>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</si>
  <si>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</si>
  <si>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</si>
  <si>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</si>
  <si>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</si>
  <si>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</si>
  <si>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</si>
  <si>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</si>
  <si>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</si>
  <si>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</si>
  <si>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</si>
  <si>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</si>
  <si>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</si>
  <si>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</si>
  <si>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</si>
  <si>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</si>
  <si>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</si>
  <si>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</si>
  <si>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</si>
  <si>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</si>
  <si>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</si>
  <si>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</si>
  <si>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</si>
  <si>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</si>
  <si>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</si>
  <si>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</si>
  <si>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</si>
  <si>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</si>
  <si>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</si>
  <si>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</si>
  <si>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</si>
  <si>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</si>
  <si>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</si>
  <si>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</si>
  <si>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</si>
  <si>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</si>
  <si>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</si>
  <si>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</si>
  <si>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</si>
  <si>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</si>
  <si>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</si>
  <si>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</si>
  <si>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</si>
  <si>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</si>
  <si>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</si>
  <si>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</si>
  <si>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</si>
  <si>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</si>
  <si>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</si>
  <si>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</si>
  <si>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</si>
  <si>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</si>
  <si>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</si>
  <si>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</si>
  <si>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</si>
  <si>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</si>
  <si>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</si>
  <si>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</si>
  <si>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</si>
  <si>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</si>
  <si>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</si>
  <si>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</si>
  <si>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</si>
  <si>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</si>
  <si>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</si>
  <si>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</si>
  <si>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</si>
  <si>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</si>
  <si>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</si>
  <si>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</si>
  <si>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</si>
  <si>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</si>
  <si>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</si>
  <si>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</si>
  <si>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</si>
  <si>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</si>
  <si>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</si>
  <si>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</si>
  <si>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</si>
  <si>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</si>
  <si>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</si>
  <si>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</si>
  <si>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</si>
  <si>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</si>
  <si>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</si>
  <si>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</si>
  <si>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</si>
  <si>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</si>
  <si>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</si>
  <si>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</si>
  <si>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</si>
  <si>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</si>
  <si>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</si>
  <si>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</si>
  <si>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</si>
  <si>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</si>
  <si>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</si>
  <si>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</si>
  <si>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</si>
  <si>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</si>
  <si>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</si>
  <si>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</si>
  <si>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</si>
  <si>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</si>
  <si>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</si>
  <si>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</si>
  <si>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</si>
  <si>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</si>
  <si>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</si>
  <si>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</si>
  <si>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</si>
  <si>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</si>
  <si>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</si>
  <si>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</si>
  <si>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</si>
  <si>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</si>
  <si>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</si>
  <si>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</si>
  <si>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</si>
  <si>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</si>
  <si>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</si>
  <si>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</si>
  <si>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</si>
  <si>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</si>
  <si>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</si>
  <si>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</si>
  <si>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</si>
  <si>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</si>
  <si>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</si>
  <si>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</si>
  <si>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</si>
  <si>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</si>
  <si>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</si>
  <si>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</si>
  <si>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</si>
  <si>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</si>
  <si>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</si>
  <si>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</si>
  <si>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</si>
  <si>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</si>
  <si>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</si>
  <si>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</si>
  <si>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</si>
  <si>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</si>
  <si>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</si>
  <si>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</si>
  <si>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</si>
  <si>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</si>
  <si>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</si>
  <si>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</si>
  <si>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</si>
  <si>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</si>
  <si>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</si>
  <si>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</si>
  <si>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</si>
  <si>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</si>
  <si>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</si>
  <si>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</si>
  <si>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</si>
  <si>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</si>
  <si>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</si>
  <si>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</si>
  <si>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</si>
  <si>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</si>
  <si>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</si>
  <si>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</si>
  <si>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</si>
  <si>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</si>
  <si>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</si>
  <si>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</si>
  <si>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</si>
  <si>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</si>
  <si>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</si>
  <si>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</si>
  <si>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</si>
  <si>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</si>
  <si>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</si>
  <si>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</si>
  <si>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</si>
  <si>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</si>
  <si>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</si>
  <si>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</si>
  <si>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</si>
  <si>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</si>
  <si>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</si>
  <si>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</si>
  <si>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</si>
  <si>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</si>
  <si>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</si>
  <si>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</si>
  <si>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</si>
  <si>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</si>
  <si>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</si>
  <si>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</si>
  <si>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</si>
  <si>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</si>
  <si>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</si>
  <si>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</si>
  <si>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</si>
  <si>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</si>
  <si>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</si>
  <si>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</si>
  <si>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</si>
  <si>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</si>
  <si>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</si>
  <si>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</si>
  <si>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</si>
  <si>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</si>
  <si>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</si>
  <si>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</si>
  <si>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</si>
  <si>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</si>
  <si>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</si>
  <si>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</si>
  <si>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</si>
  <si>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</si>
  <si>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</si>
  <si>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</si>
  <si>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</si>
  <si>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</si>
  <si>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</si>
  <si>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</si>
  <si>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</si>
  <si>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</si>
  <si>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</si>
  <si>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</si>
  <si>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</si>
  <si>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</si>
  <si>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</si>
  <si>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</si>
  <si>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</si>
  <si>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</si>
  <si>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</si>
  <si>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</si>
  <si>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</si>
  <si>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</si>
  <si>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</si>
  <si>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</si>
  <si>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</si>
  <si>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</si>
  <si>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</si>
  <si>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</si>
  <si>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</si>
  <si>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</si>
  <si>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</si>
  <si>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</si>
  <si>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</si>
  <si>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</si>
  <si>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</si>
  <si>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</si>
  <si>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</si>
  <si>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</si>
  <si>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</si>
  <si>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</si>
  <si>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</si>
  <si>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</si>
  <si>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</si>
  <si>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</si>
  <si>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</si>
  <si>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</si>
  <si>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</si>
  <si>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</si>
  <si>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</si>
  <si>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</si>
  <si>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</si>
  <si>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</si>
  <si>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</si>
  <si>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</si>
  <si>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</si>
  <si>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</si>
  <si>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</si>
  <si>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</si>
  <si>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</si>
  <si>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</si>
  <si>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</si>
  <si>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</si>
  <si>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</si>
  <si>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</si>
  <si>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</si>
  <si>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</si>
  <si>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</si>
  <si>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</si>
  <si>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</si>
  <si>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</si>
  <si>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</si>
  <si>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</si>
  <si>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</si>
  <si>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</si>
  <si>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</si>
  <si>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</si>
  <si>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</si>
  <si>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</si>
  <si>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</si>
  <si>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</si>
  <si>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</si>
  <si>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</si>
  <si>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</si>
  <si>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</si>
  <si>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</si>
  <si>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</si>
  <si>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</si>
  <si>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</si>
  <si>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</si>
  <si>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</si>
  <si>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</si>
  <si>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</si>
  <si>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</si>
  <si>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</si>
  <si>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</si>
  <si>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</si>
  <si>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</si>
  <si>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</si>
  <si>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</si>
  <si>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</si>
  <si>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</si>
  <si>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</si>
  <si>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</si>
  <si>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</si>
  <si>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</si>
  <si>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</si>
  <si>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</si>
  <si>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</si>
  <si>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</si>
  <si>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</si>
  <si>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</si>
  <si>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</si>
  <si>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</si>
  <si>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</si>
  <si>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</si>
  <si>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</si>
  <si>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</si>
  <si>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</si>
  <si>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</si>
  <si>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</si>
  <si>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</si>
  <si>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</si>
  <si>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</si>
  <si>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</si>
  <si>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</si>
  <si>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</si>
  <si>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</si>
  <si>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</si>
  <si>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</si>
  <si>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</si>
  <si>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</si>
  <si>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</si>
  <si>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</si>
  <si>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</si>
  <si>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</si>
  <si>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</si>
  <si>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</si>
  <si>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</si>
  <si>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</si>
  <si>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</si>
  <si>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</si>
  <si>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</si>
  <si>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</si>
  <si>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</si>
  <si>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</si>
  <si>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</si>
  <si>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</si>
  <si>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</si>
  <si>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</si>
  <si>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</si>
  <si>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</si>
  <si>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</si>
  <si>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</si>
  <si>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</si>
  <si>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</si>
  <si>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</si>
  <si>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</si>
  <si>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</si>
  <si>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</si>
  <si>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</si>
  <si>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</si>
  <si>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</si>
  <si>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</si>
  <si>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</si>
  <si>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</si>
  <si>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</si>
  <si>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</si>
  <si>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</si>
  <si>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</si>
  <si>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</si>
  <si>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</si>
  <si>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</si>
  <si>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</si>
  <si>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</si>
  <si>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</si>
  <si>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</si>
  <si>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</si>
  <si>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</si>
  <si>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</si>
  <si>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</si>
  <si>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</si>
  <si>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</si>
  <si>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</si>
  <si>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</si>
  <si>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</si>
  <si>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</si>
  <si>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</si>
  <si>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</si>
  <si>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</si>
  <si>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</si>
  <si>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</si>
  <si>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</si>
  <si>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</si>
  <si>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</si>
  <si>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</si>
  <si>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</si>
  <si>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</si>
  <si>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</si>
  <si>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</si>
  <si>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</si>
  <si>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</si>
  <si>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</si>
  <si>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</si>
  <si>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</si>
  <si>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</si>
  <si>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</si>
  <si>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</si>
  <si>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</si>
  <si>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</si>
  <si>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</si>
  <si>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</si>
  <si>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</si>
  <si>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</si>
  <si>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</si>
  <si>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</si>
  <si>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</si>
  <si>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</si>
  <si>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</si>
  <si>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</si>
  <si>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</si>
  <si>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</si>
  <si>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</si>
  <si>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</si>
  <si>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</si>
  <si>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</si>
  <si>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</si>
  <si>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</si>
  <si>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</si>
  <si>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</si>
  <si>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</si>
  <si>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</si>
  <si>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</si>
  <si>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</si>
  <si>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</si>
  <si>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</si>
  <si>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</si>
  <si>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</si>
  <si>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</si>
  <si>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</si>
  <si>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</si>
  <si>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</si>
  <si>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</si>
  <si>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</si>
  <si>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</si>
  <si>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</si>
  <si>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</si>
  <si>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</si>
  <si>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</si>
  <si>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</si>
  <si>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</si>
  <si>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</si>
  <si>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</si>
  <si>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</si>
  <si>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</si>
  <si>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</si>
  <si>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</si>
  <si>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</si>
  <si>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</si>
  <si>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</si>
  <si>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</si>
  <si>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</si>
  <si>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</si>
  <si>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</si>
  <si>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</si>
  <si>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</si>
  <si>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</si>
  <si>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</si>
  <si>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</si>
  <si>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</si>
  <si>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</si>
  <si>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</si>
  <si>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</si>
  <si>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</si>
  <si>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</si>
  <si>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</si>
  <si>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</si>
  <si>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</si>
  <si>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</si>
  <si>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</si>
  <si>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</si>
  <si>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</si>
  <si>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</si>
  <si>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</si>
  <si>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</si>
  <si>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</si>
  <si>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</si>
  <si>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</si>
  <si>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</si>
  <si>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</si>
  <si>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</si>
  <si>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</si>
  <si>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</si>
  <si>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</si>
  <si>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</si>
  <si>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</si>
  <si>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</si>
  <si>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</si>
  <si>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</si>
  <si>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</si>
  <si>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</si>
  <si>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</si>
  <si>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</si>
  <si>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</si>
  <si>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</si>
  <si>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</si>
  <si>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</si>
  <si>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</si>
  <si>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</si>
  <si>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</si>
  <si>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</si>
  <si>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</si>
  <si>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</si>
  <si>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</si>
  <si>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</si>
  <si>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</si>
  <si>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</si>
  <si>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</si>
  <si>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</si>
  <si>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</si>
  <si>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</si>
  <si>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</si>
  <si>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</si>
  <si>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</si>
  <si>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</si>
  <si>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</si>
  <si>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</si>
  <si>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</si>
  <si>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</si>
  <si>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</si>
  <si>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</si>
  <si>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</si>
  <si>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</si>
  <si>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</si>
  <si>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</si>
  <si>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</si>
  <si>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</si>
  <si>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</si>
  <si>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</si>
  <si>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</si>
  <si>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</si>
  <si>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</si>
  <si>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</si>
  <si>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</si>
  <si>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</si>
  <si>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</si>
  <si>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</si>
  <si>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</si>
  <si>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</si>
  <si>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</si>
  <si>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</si>
  <si>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</si>
  <si>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</si>
  <si>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</si>
  <si>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</si>
  <si>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</si>
  <si>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</si>
  <si>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</si>
  <si>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</si>
  <si>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</si>
  <si>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</si>
  <si>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</si>
  <si>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</si>
  <si>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</si>
  <si>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</si>
  <si>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</si>
  <si>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</si>
  <si>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</si>
  <si>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</si>
  <si>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</si>
  <si>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</si>
  <si>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</si>
  <si>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</si>
  <si>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</si>
  <si>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</si>
  <si>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</si>
  <si>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</si>
  <si>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</si>
  <si>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</si>
  <si>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</si>
  <si>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</si>
  <si>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</si>
  <si>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</si>
  <si>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</si>
  <si>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</si>
  <si>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</si>
  <si>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</si>
  <si>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</si>
  <si>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</si>
  <si>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</si>
  <si>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</si>
  <si>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</si>
  <si>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</si>
  <si>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</si>
  <si>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</si>
  <si>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</si>
  <si>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</si>
  <si>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</si>
  <si>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</si>
  <si>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</si>
  <si>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</si>
  <si>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</si>
  <si>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</si>
  <si>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</si>
  <si>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</si>
  <si>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</si>
  <si>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</si>
  <si>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</si>
  <si>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</si>
  <si>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</si>
  <si>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</si>
  <si>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</si>
  <si>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</si>
  <si>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</si>
  <si>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</si>
  <si>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</si>
  <si>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</si>
  <si>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</si>
  <si>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</si>
  <si>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</si>
  <si>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</si>
  <si>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</si>
  <si>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</si>
  <si>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</si>
  <si>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</si>
  <si>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</si>
  <si>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</si>
  <si>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</si>
  <si>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</si>
  <si>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</si>
  <si>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</si>
  <si>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</si>
  <si>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</si>
  <si>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</si>
  <si>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</si>
  <si>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</si>
  <si>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</si>
  <si>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</si>
  <si>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</si>
  <si>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</si>
  <si>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</si>
  <si>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</si>
  <si>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</si>
  <si>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</si>
  <si>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</si>
  <si>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</si>
  <si>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</si>
  <si>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</si>
  <si>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</si>
  <si>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</si>
  <si>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</si>
  <si>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</si>
  <si>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</si>
  <si>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</si>
  <si>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</si>
  <si>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</si>
  <si>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</si>
  <si>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</si>
  <si>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</si>
  <si>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</si>
  <si>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</si>
  <si>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</si>
  <si>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</si>
  <si>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</si>
  <si>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</si>
  <si>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</si>
  <si>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</si>
  <si>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</si>
  <si>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</si>
  <si>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</si>
  <si>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</si>
  <si>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</si>
  <si>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</si>
  <si>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</si>
  <si>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</si>
  <si>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</si>
  <si>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</si>
  <si>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</si>
  <si>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</si>
  <si>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</si>
  <si>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</si>
  <si>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</si>
  <si>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</si>
  <si>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</si>
  <si>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</si>
  <si>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</si>
  <si>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</si>
  <si>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</si>
  <si>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</si>
  <si>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</si>
  <si>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</si>
  <si>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</si>
  <si>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</si>
  <si>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</si>
  <si>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</si>
  <si>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</si>
  <si>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</si>
  <si>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</si>
  <si>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</si>
  <si>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</si>
  <si>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</si>
  <si>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</si>
  <si>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</si>
  <si>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</si>
  <si>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</si>
  <si>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</si>
  <si>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</si>
  <si>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</si>
  <si>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</si>
  <si>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</si>
  <si>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</si>
  <si>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</si>
  <si>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</si>
  <si>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</si>
  <si>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</si>
  <si>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</si>
  <si>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</si>
  <si>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</si>
  <si>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</si>
  <si>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</si>
  <si>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</si>
  <si>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</si>
  <si>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</si>
  <si>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</si>
  <si>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</si>
  <si>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</si>
  <si>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</si>
  <si>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</si>
  <si>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</si>
  <si>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</si>
  <si>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</si>
  <si>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</si>
  <si>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</si>
  <si>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</si>
  <si>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</si>
  <si>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</si>
  <si>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</si>
  <si>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</si>
  <si>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</si>
  <si>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</si>
  <si>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</si>
  <si>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</si>
  <si>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</si>
  <si>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</si>
  <si>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</si>
  <si>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</si>
  <si>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</si>
  <si>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</si>
  <si>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</si>
  <si>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</si>
  <si>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</si>
  <si>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</si>
  <si>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</si>
  <si>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</si>
  <si>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</si>
  <si>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</si>
  <si>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</si>
  <si>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</si>
  <si>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</si>
  <si>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</si>
  <si>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</si>
  <si>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</si>
  <si>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</si>
  <si>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</si>
  <si>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</si>
  <si>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</si>
  <si>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</si>
  <si>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</si>
  <si>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</si>
  <si>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</si>
  <si>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</si>
  <si>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</si>
  <si>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</si>
  <si>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</si>
  <si>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</si>
  <si>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</si>
  <si>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</si>
  <si>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</si>
  <si>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</si>
  <si>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</si>
  <si>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</si>
  <si>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</si>
  <si>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</si>
  <si>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</si>
  <si>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</si>
  <si>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</si>
  <si>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</si>
  <si>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</si>
  <si>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</si>
  <si>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</si>
  <si>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</si>
  <si>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</si>
  <si>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</si>
  <si>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</si>
  <si>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</si>
  <si>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</si>
  <si>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</si>
  <si>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</si>
  <si>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</si>
  <si>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</si>
  <si>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</si>
  <si>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</si>
  <si>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</si>
  <si>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</si>
  <si>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</si>
  <si>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</si>
  <si>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</si>
  <si>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</si>
  <si>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</si>
  <si>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</si>
  <si>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</si>
  <si>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</si>
  <si>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</si>
  <si>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</si>
  <si>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</si>
  <si>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</si>
  <si>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</si>
  <si>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</si>
  <si>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</si>
  <si>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</si>
  <si>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</si>
  <si>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</si>
  <si>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</si>
  <si>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</si>
  <si>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</si>
  <si>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</si>
  <si>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</si>
  <si>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</si>
  <si>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</si>
  <si>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</si>
  <si>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</si>
  <si>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</si>
  <si>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</si>
  <si>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</si>
  <si>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</si>
  <si>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</si>
  <si>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</si>
  <si>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</si>
  <si>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</si>
  <si>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</si>
  <si>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</si>
  <si>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</si>
  <si>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</si>
  <si>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</si>
  <si>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</si>
  <si>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</si>
  <si>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</si>
  <si>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</si>
  <si>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</si>
  <si>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</si>
  <si>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</si>
  <si>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</si>
  <si>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</si>
  <si>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</si>
  <si>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</si>
  <si>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</si>
  <si>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</si>
  <si>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</si>
  <si>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</si>
  <si>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</si>
  <si>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</si>
  <si>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</si>
  <si>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</si>
  <si>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</si>
  <si>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</si>
  <si>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</si>
  <si>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</si>
  <si>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</si>
  <si>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</si>
  <si>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</si>
  <si>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</si>
  <si>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</si>
  <si>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</si>
  <si>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</si>
  <si>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</si>
  <si>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</si>
  <si>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</si>
  <si>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</si>
  <si>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</si>
  <si>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</si>
  <si>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</si>
  <si>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</si>
  <si>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</si>
  <si>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</si>
  <si>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</si>
  <si>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</si>
  <si>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</si>
  <si>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</si>
  <si>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</si>
  <si>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</si>
  <si>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</si>
  <si>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</si>
  <si>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</si>
  <si>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</si>
  <si>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</si>
  <si>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</si>
  <si>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</si>
  <si>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</si>
  <si>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</si>
  <si>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</si>
  <si>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</si>
  <si>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</si>
  <si>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</si>
  <si>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</si>
  <si>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</si>
  <si>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</si>
  <si>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</si>
  <si>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</si>
  <si>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</si>
  <si>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</si>
  <si>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</si>
  <si>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</si>
  <si>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</si>
  <si>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</si>
  <si>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</si>
  <si>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</si>
  <si>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</si>
  <si>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</si>
  <si>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</si>
  <si>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</si>
  <si>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</si>
  <si>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</si>
  <si>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</si>
  <si>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</si>
  <si>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</si>
  <si>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</si>
  <si>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</si>
  <si>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</si>
  <si>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</si>
  <si>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</si>
  <si>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</si>
  <si>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</si>
  <si>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</si>
  <si>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</si>
  <si>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</si>
  <si>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</si>
  <si>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</si>
  <si>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</si>
  <si>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</si>
  <si>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</si>
  <si>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</si>
  <si>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</si>
  <si>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</si>
  <si>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</si>
  <si>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</si>
  <si>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</si>
  <si>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</si>
  <si>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</si>
  <si>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</si>
  <si>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</si>
  <si>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</si>
  <si>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</si>
  <si>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</si>
  <si>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</si>
  <si>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</si>
  <si>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</si>
  <si>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</si>
  <si>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</si>
  <si>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</si>
  <si>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</si>
  <si>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</si>
  <si>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</si>
  <si>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</si>
  <si>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</si>
  <si>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</si>
  <si>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</si>
  <si>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</si>
  <si>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</si>
  <si>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</si>
  <si>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</si>
  <si>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</si>
  <si>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</si>
  <si>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</si>
  <si>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</si>
  <si>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</si>
  <si>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</si>
  <si>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</si>
  <si>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</si>
  <si>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</si>
  <si>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</si>
  <si>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</si>
  <si>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</si>
  <si>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</si>
  <si>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</si>
  <si>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</si>
  <si>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</si>
  <si>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</si>
  <si>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</si>
  <si>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</si>
  <si>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</si>
  <si>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</si>
  <si>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</si>
  <si>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</si>
  <si>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</si>
  <si>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</si>
  <si>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</si>
  <si>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</si>
  <si>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</si>
  <si>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</si>
  <si>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</si>
  <si>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</si>
  <si>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</si>
  <si>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</si>
  <si>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</si>
  <si>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</si>
  <si>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</si>
  <si>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</si>
  <si>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</si>
  <si>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</si>
  <si>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</si>
  <si>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</si>
  <si>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</si>
  <si>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</si>
  <si>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</si>
  <si>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</si>
  <si>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</si>
  <si>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</si>
  <si>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</si>
  <si>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</si>
  <si>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</si>
  <si>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</si>
  <si>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</si>
  <si>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</si>
  <si>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</si>
  <si>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</si>
  <si>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</si>
  <si>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</si>
  <si>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</si>
  <si>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</si>
  <si>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</si>
  <si>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</si>
  <si>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</si>
  <si>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</si>
  <si>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</si>
  <si>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</si>
  <si>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</si>
  <si>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</si>
  <si>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</si>
  <si>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</si>
  <si>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</si>
  <si>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</si>
  <si>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</si>
  <si>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</si>
  <si>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</si>
  <si>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</si>
  <si>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</si>
  <si>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</si>
  <si>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</si>
  <si>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</si>
  <si>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</si>
  <si>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</si>
  <si>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</si>
  <si>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</si>
  <si>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</si>
  <si>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</si>
  <si>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</si>
  <si>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</si>
  <si>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</si>
  <si>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</si>
  <si>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</si>
  <si>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</si>
  <si>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</si>
  <si>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</si>
  <si>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</si>
  <si>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</si>
  <si>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</si>
  <si>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</si>
  <si>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</si>
  <si>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</si>
  <si>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</si>
  <si>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</si>
  <si>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</si>
  <si>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</si>
  <si>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</si>
  <si>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</si>
  <si>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</si>
  <si>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</si>
  <si>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</si>
  <si>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</si>
  <si>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</si>
  <si>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</si>
  <si>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</si>
  <si>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</si>
  <si>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</si>
  <si>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</si>
  <si>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</si>
  <si>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</si>
  <si>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</si>
  <si>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</si>
  <si>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</si>
  <si>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</si>
  <si>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</si>
  <si>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</si>
  <si>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</si>
  <si>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</si>
  <si>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</si>
  <si>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</si>
  <si>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</si>
  <si>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</si>
  <si>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</si>
  <si>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</si>
  <si>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</si>
  <si>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</si>
  <si>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</si>
  <si>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</si>
  <si>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</si>
  <si>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</si>
  <si>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</si>
  <si>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</si>
  <si>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</si>
  <si>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</si>
  <si>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</si>
  <si>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</si>
  <si>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</si>
  <si>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</si>
  <si>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</si>
  <si>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</si>
  <si>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</si>
  <si>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</si>
  <si>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</si>
  <si>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</si>
  <si>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</si>
  <si>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</si>
  <si>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</si>
  <si>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</si>
  <si>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</si>
  <si>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</si>
  <si>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</si>
  <si>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</si>
  <si>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</si>
  <si>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</si>
  <si>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</si>
  <si>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</si>
  <si>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</si>
  <si>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</si>
  <si>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</si>
  <si>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</si>
  <si>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</si>
  <si>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</si>
  <si>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</si>
  <si>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</si>
  <si>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</si>
  <si>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</si>
  <si>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</si>
  <si>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</si>
  <si>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</si>
  <si>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</si>
  <si>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</si>
  <si>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</si>
  <si>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</si>
  <si>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</si>
  <si>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</si>
  <si>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</si>
  <si>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</si>
  <si>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</si>
  <si>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</si>
  <si>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</si>
  <si>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</si>
  <si>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</si>
  <si>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</si>
  <si>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</si>
  <si>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</si>
  <si>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</si>
  <si>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</si>
  <si>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</si>
  <si>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</si>
  <si>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</si>
  <si>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</si>
  <si>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</si>
  <si>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</si>
  <si>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</si>
  <si>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</si>
  <si>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</si>
  <si>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</si>
  <si>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</si>
  <si>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</si>
  <si>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</si>
  <si>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</si>
  <si>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</si>
  <si>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</si>
  <si>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</si>
  <si>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</si>
  <si>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</si>
  <si>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</si>
  <si>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</si>
  <si>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</si>
  <si>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</si>
  <si>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</si>
  <si>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</si>
  <si>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</si>
  <si>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</si>
  <si>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</si>
  <si>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</si>
  <si>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</si>
  <si>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</si>
  <si>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</si>
  <si>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</si>
  <si>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</si>
  <si>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</si>
  <si>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</si>
  <si>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</si>
  <si>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</si>
  <si>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</si>
  <si>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</si>
  <si>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</si>
  <si>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</si>
  <si>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</si>
  <si>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</si>
  <si>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</si>
  <si>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</si>
  <si>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</si>
  <si>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</si>
  <si>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</si>
  <si>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</si>
  <si>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</si>
  <si>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</si>
  <si>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</si>
  <si>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</si>
  <si>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</si>
  <si>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</si>
  <si>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</si>
  <si>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</si>
  <si>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</si>
  <si>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</si>
  <si>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</si>
  <si>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</si>
  <si>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</si>
  <si>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</si>
  <si>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</si>
  <si>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</si>
  <si>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</si>
  <si>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</si>
  <si>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</si>
  <si>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</si>
  <si>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</si>
  <si>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</si>
  <si>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</si>
  <si>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</si>
  <si>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</si>
  <si>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</si>
  <si>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</si>
  <si>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</si>
  <si>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</si>
  <si>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</si>
  <si>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</si>
  <si>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</si>
  <si>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</si>
  <si>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</si>
  <si>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</si>
  <si>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</si>
  <si>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</si>
  <si>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</si>
  <si>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</si>
  <si>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</si>
  <si>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</si>
  <si>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</si>
  <si>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</si>
  <si>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</si>
  <si>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</si>
  <si>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</si>
  <si>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</si>
  <si>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</si>
  <si>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</si>
  <si>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</si>
  <si>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</si>
  <si>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</si>
  <si>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</si>
  <si>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</si>
  <si>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</si>
  <si>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</si>
  <si>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</si>
  <si>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</si>
  <si>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</si>
  <si>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</si>
  <si>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</si>
  <si>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</si>
  <si>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</si>
  <si>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</si>
  <si>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</si>
  <si>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</si>
  <si>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</si>
  <si>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</si>
  <si>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</si>
  <si>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</si>
  <si>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</si>
  <si>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</si>
  <si>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</si>
  <si>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</si>
  <si>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</si>
  <si>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</si>
  <si>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</si>
  <si>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</si>
  <si>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</si>
  <si>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</si>
  <si>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</si>
  <si>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</si>
  <si>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</si>
  <si>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</si>
  <si>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</si>
  <si>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</si>
  <si>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</si>
  <si>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</si>
  <si>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</si>
  <si>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</si>
  <si>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</si>
  <si>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</si>
  <si>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</si>
  <si>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</si>
  <si>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</si>
  <si>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</si>
  <si>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</si>
  <si>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</si>
  <si>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</si>
  <si>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</si>
  <si>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</si>
  <si>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</si>
  <si>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</si>
  <si>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</si>
  <si>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</si>
  <si>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</si>
  <si>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</si>
  <si>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</si>
  <si>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</si>
  <si>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</si>
  <si>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</si>
  <si>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</si>
  <si>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</si>
  <si>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</si>
  <si>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</si>
  <si>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</si>
  <si>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</si>
  <si>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</si>
  <si>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</si>
  <si>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</si>
  <si>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</si>
  <si>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</si>
  <si>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</si>
  <si>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</si>
  <si>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</si>
  <si>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</si>
  <si>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</si>
  <si>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</si>
  <si>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</si>
  <si>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</si>
  <si>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</si>
  <si>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</si>
  <si>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</si>
  <si>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</si>
  <si>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</si>
  <si>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</si>
  <si>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</si>
  <si>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</si>
  <si>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</si>
  <si>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</si>
  <si>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</si>
  <si>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</si>
  <si>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</si>
  <si>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</si>
  <si>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</si>
  <si>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</si>
  <si>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</si>
  <si>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</si>
  <si>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</si>
  <si>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</si>
  <si>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</si>
  <si>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</si>
  <si>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</si>
  <si>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</si>
  <si>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</si>
  <si>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</si>
  <si>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</si>
  <si>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</si>
  <si>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</si>
  <si>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</si>
  <si>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</si>
  <si>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</si>
  <si>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</si>
  <si>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</si>
  <si>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</si>
  <si>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</si>
  <si>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</si>
  <si>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</si>
  <si>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</si>
  <si>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</si>
  <si>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</si>
  <si>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</si>
  <si>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</si>
  <si>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</si>
  <si>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</si>
  <si>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</si>
  <si>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</si>
  <si>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</si>
  <si>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</si>
  <si>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</si>
  <si>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</si>
  <si>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</si>
  <si>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</si>
  <si>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</si>
  <si>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</si>
  <si>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</si>
  <si>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</si>
  <si>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</si>
  <si>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</si>
  <si>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</si>
  <si>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</si>
  <si>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</si>
  <si>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</si>
  <si>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</si>
  <si>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</si>
  <si>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</si>
  <si>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</si>
  <si>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</si>
  <si>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</si>
  <si>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</si>
  <si>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</si>
  <si>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</si>
  <si>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</si>
  <si>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</si>
  <si>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</si>
  <si>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</si>
  <si>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</si>
  <si>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</si>
  <si>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</si>
  <si>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</si>
  <si>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</si>
  <si>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</si>
  <si>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</si>
  <si>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</si>
  <si>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</si>
  <si>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</si>
  <si>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</si>
  <si>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</si>
  <si>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</si>
  <si>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</si>
  <si>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</si>
  <si>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</si>
  <si>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</si>
  <si>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</si>
  <si>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</si>
  <si>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</si>
  <si>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</si>
  <si>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</si>
  <si>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</si>
  <si>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</si>
  <si>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</si>
  <si>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</si>
  <si>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</si>
  <si>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</si>
  <si>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</si>
  <si>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</si>
  <si>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</si>
  <si>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</si>
  <si>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</si>
  <si>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</si>
  <si>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</si>
  <si>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</si>
  <si>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</si>
  <si>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</si>
  <si>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</si>
  <si>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</si>
  <si>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</si>
  <si>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</si>
  <si>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</si>
  <si>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</si>
  <si>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</si>
  <si>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</si>
  <si>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</si>
  <si>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</si>
  <si>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</si>
  <si>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</si>
  <si>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</si>
  <si>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</si>
  <si>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</si>
  <si>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</si>
  <si>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</si>
  <si>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</si>
  <si>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</si>
  <si>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</si>
  <si>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</si>
  <si>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</si>
  <si>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</si>
  <si>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</si>
  <si>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</si>
  <si>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</si>
  <si>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</si>
  <si>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</si>
  <si>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</si>
  <si>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</si>
  <si>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</si>
  <si>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</si>
  <si>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</si>
  <si>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</si>
  <si>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</si>
  <si>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</si>
  <si>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</si>
  <si>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</si>
  <si>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</si>
  <si>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</si>
  <si>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</si>
  <si>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</si>
  <si>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</si>
  <si>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</si>
  <si>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</si>
  <si>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</si>
  <si>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</si>
  <si>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</si>
  <si>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</si>
  <si>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</si>
  <si>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</si>
  <si>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</si>
  <si>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</si>
  <si>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</si>
  <si>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</si>
  <si>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</si>
  <si>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</si>
  <si>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</si>
  <si>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</si>
  <si>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</si>
  <si>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</si>
  <si>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</si>
  <si>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</si>
  <si>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</si>
  <si>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</si>
  <si>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</si>
  <si>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</si>
  <si>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</si>
  <si>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</si>
  <si>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</si>
  <si>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</si>
  <si>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</si>
  <si>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</si>
  <si>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</si>
  <si>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</si>
  <si>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</si>
  <si>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</si>
  <si>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</si>
  <si>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</si>
  <si>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</si>
  <si>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</si>
  <si>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</si>
  <si>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</si>
  <si>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</si>
  <si>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</si>
  <si>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</si>
  <si>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</si>
  <si>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</si>
  <si>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</si>
  <si>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</si>
  <si>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</si>
  <si>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</si>
  <si>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</si>
  <si>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</si>
  <si>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</si>
  <si>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</si>
  <si>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</si>
  <si>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</si>
  <si>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</si>
  <si>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</si>
  <si>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</si>
  <si>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</si>
  <si>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</si>
  <si>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</si>
  <si>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</si>
  <si>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</si>
  <si>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</si>
  <si>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</si>
  <si>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</si>
  <si>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</si>
  <si>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</si>
  <si>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</si>
  <si>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</si>
  <si>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</si>
  <si>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</si>
  <si>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</si>
  <si>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</si>
  <si>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</si>
  <si>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</si>
  <si>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</si>
  <si>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</si>
  <si>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</si>
  <si>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</si>
  <si>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</si>
  <si>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</si>
  <si>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</si>
  <si>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</si>
  <si>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</si>
  <si>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</si>
  <si>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</si>
  <si>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</si>
  <si>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</si>
  <si>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</si>
  <si>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</si>
  <si>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</si>
  <si>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</si>
  <si>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</si>
  <si>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</si>
  <si>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</si>
  <si>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</si>
  <si>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</si>
  <si>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</si>
  <si>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</si>
  <si>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</si>
  <si>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</si>
  <si>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</si>
  <si>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</si>
  <si>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</si>
  <si>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</si>
  <si>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</si>
  <si>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</si>
  <si>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</si>
  <si>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</si>
  <si>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</si>
  <si>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</si>
  <si>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</si>
  <si>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</si>
  <si>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</si>
  <si>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</si>
  <si>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</si>
  <si>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</si>
  <si>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</si>
  <si>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</si>
  <si>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</si>
  <si>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</si>
  <si>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</si>
  <si>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</si>
  <si>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</si>
  <si>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</si>
  <si>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</si>
  <si>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</si>
  <si>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</si>
  <si>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</si>
  <si>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</si>
  <si>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</si>
  <si>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</si>
  <si>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</si>
  <si>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</si>
  <si>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</si>
  <si>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</si>
  <si>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</si>
  <si>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</si>
  <si>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</si>
  <si>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</si>
  <si>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</si>
  <si>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</si>
  <si>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</si>
  <si>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</si>
  <si>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</si>
  <si>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</si>
  <si>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</si>
  <si>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</si>
  <si>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</si>
  <si>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</si>
  <si>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</si>
  <si>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</si>
  <si>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</si>
  <si>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</si>
  <si>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</si>
  <si>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</si>
  <si>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</si>
  <si>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</si>
  <si>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</si>
  <si>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</si>
  <si>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</si>
  <si>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</si>
  <si>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</si>
  <si>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</si>
  <si>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</si>
  <si>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</si>
  <si>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</si>
  <si>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</si>
  <si>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</si>
  <si>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</si>
  <si>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</si>
  <si>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</si>
  <si>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</si>
  <si>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</si>
  <si>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</si>
  <si>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</si>
  <si>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</si>
  <si>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</si>
  <si>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</si>
  <si>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</si>
  <si>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</si>
  <si>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</si>
  <si>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</si>
  <si>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</si>
  <si>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</si>
  <si>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</si>
  <si>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</si>
  <si>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</si>
  <si>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</si>
  <si>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</si>
  <si>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</si>
  <si>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</si>
  <si>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</si>
  <si>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</si>
  <si>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</si>
  <si>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</si>
  <si>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</si>
  <si>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</si>
  <si>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</si>
  <si>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</si>
  <si>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</si>
  <si>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</si>
  <si>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</si>
  <si>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</si>
  <si>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</si>
  <si>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</si>
  <si>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</si>
  <si>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</si>
  <si>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</si>
  <si>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</si>
  <si>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</si>
  <si>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</si>
  <si>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</si>
  <si>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</si>
  <si>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</si>
  <si>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</si>
  <si>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</si>
  <si>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</si>
  <si>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</si>
  <si>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</si>
  <si>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</si>
  <si>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</si>
  <si>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</si>
  <si>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</si>
  <si>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</si>
  <si>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</si>
  <si>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</si>
  <si>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</si>
  <si>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</si>
  <si>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</si>
  <si>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</si>
  <si>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</si>
  <si>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</si>
  <si>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</si>
  <si>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</si>
  <si>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</si>
  <si>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</si>
  <si>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</si>
  <si>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</si>
  <si>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</si>
  <si>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</si>
  <si>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</si>
  <si>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</si>
  <si>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</si>
  <si>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</si>
  <si>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</si>
  <si>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</si>
  <si>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</si>
  <si>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</si>
  <si>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</si>
  <si>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</si>
  <si>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</si>
  <si>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</si>
  <si>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</si>
  <si>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</si>
  <si>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</si>
  <si>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</si>
  <si>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</si>
  <si>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</si>
  <si>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</si>
  <si>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</si>
  <si>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</si>
  <si>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</si>
  <si>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</si>
  <si>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</si>
  <si>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</si>
  <si>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</si>
  <si>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</si>
  <si>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</si>
  <si>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</si>
  <si>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</si>
  <si>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</si>
  <si>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</si>
  <si>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</si>
  <si>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</si>
  <si>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</si>
  <si>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</si>
  <si>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</si>
  <si>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</si>
  <si>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</si>
  <si>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</si>
  <si>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</si>
  <si>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</si>
  <si>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</si>
  <si>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</si>
  <si>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</si>
  <si>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</si>
  <si>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</si>
  <si>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</si>
  <si>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</si>
  <si>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</si>
  <si>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</si>
  <si>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</si>
  <si>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</si>
  <si>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</si>
  <si>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</si>
  <si>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</si>
  <si>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</si>
  <si>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</si>
  <si>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</si>
  <si>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</si>
  <si>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</si>
  <si>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</si>
  <si>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</si>
  <si>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</si>
  <si>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</si>
  <si>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</si>
  <si>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</si>
  <si>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</si>
  <si>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</si>
  <si>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</si>
  <si>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</si>
  <si>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</si>
  <si>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</si>
  <si>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</si>
  <si>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</si>
  <si>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</si>
  <si>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</si>
  <si>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</si>
  <si>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</si>
  <si>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</si>
  <si>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</si>
  <si>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</si>
  <si>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</si>
  <si>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</si>
  <si>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</si>
  <si>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</si>
  <si>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</si>
  <si>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</si>
  <si>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</si>
  <si>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</si>
  <si>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</si>
  <si>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</si>
  <si>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</si>
  <si>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</si>
  <si>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</si>
  <si>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</si>
  <si>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</si>
  <si>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</si>
  <si>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</si>
  <si>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</si>
  <si>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</si>
  <si>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</si>
  <si>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</si>
  <si>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</si>
  <si>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</si>
  <si>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</si>
  <si>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</si>
  <si>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</si>
  <si>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</si>
  <si>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</si>
  <si>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</si>
  <si>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</si>
  <si>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</si>
  <si>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</si>
  <si>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</si>
  <si>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</si>
  <si>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</si>
  <si>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</si>
  <si>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</si>
  <si>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</si>
  <si>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</si>
  <si>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</si>
  <si>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</si>
  <si>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</si>
  <si>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</si>
  <si>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</si>
  <si>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</si>
  <si>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</si>
  <si>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</si>
  <si>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</si>
  <si>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</si>
  <si>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</si>
  <si>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</si>
  <si>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</si>
  <si>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</si>
  <si>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</si>
  <si>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</si>
  <si>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</si>
  <si>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</si>
  <si>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</si>
  <si>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</si>
  <si>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</si>
  <si>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</si>
  <si>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</si>
  <si>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</si>
  <si>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</si>
  <si>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</si>
  <si>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</si>
  <si>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</si>
  <si>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</si>
  <si>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</si>
  <si>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</si>
  <si>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</si>
  <si>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</si>
  <si>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</si>
  <si>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</si>
  <si>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</si>
  <si>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</si>
  <si>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</si>
  <si>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</si>
  <si>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</si>
  <si>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</si>
  <si>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</si>
  <si>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</si>
  <si>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</si>
  <si>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</si>
  <si>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</si>
  <si>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</si>
  <si>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</si>
  <si>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</si>
  <si>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</si>
  <si>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</si>
  <si>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</si>
  <si>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</si>
  <si>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</si>
  <si>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</si>
  <si>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</si>
  <si>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</si>
  <si>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</si>
  <si>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</si>
  <si>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</si>
  <si>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</si>
  <si>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</si>
  <si>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</si>
  <si>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</si>
  <si>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</si>
  <si>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</si>
  <si>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</si>
  <si>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</si>
  <si>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</si>
  <si>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</si>
  <si>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</si>
  <si>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</si>
  <si>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</si>
  <si>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</si>
  <si>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</si>
  <si>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</si>
  <si>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</si>
  <si>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</si>
  <si>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</si>
  <si>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</si>
  <si>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</si>
  <si>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</si>
  <si>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</si>
  <si>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</si>
  <si>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</si>
  <si>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</si>
  <si>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</si>
  <si>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</si>
  <si>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</si>
  <si>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</si>
  <si>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</si>
  <si>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</si>
  <si>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</si>
  <si>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</si>
  <si>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</si>
  <si>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</si>
  <si>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</si>
  <si>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</si>
  <si>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</si>
  <si>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</si>
  <si>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</si>
  <si>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</si>
  <si>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</si>
  <si>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</si>
  <si>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</si>
  <si>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</si>
  <si>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</si>
  <si>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</si>
  <si>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</si>
  <si>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</si>
  <si>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</si>
  <si>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</si>
  <si>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</si>
  <si>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</si>
  <si>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</si>
  <si>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</si>
  <si>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</si>
  <si>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</si>
  <si>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</si>
  <si>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</si>
  <si>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</si>
  <si>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</si>
  <si>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</si>
  <si>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</si>
  <si>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</si>
  <si>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</si>
  <si>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</si>
  <si>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</si>
  <si>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</si>
  <si>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</si>
  <si>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</si>
  <si>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</si>
  <si>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</si>
  <si>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</si>
  <si>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</si>
  <si>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</si>
  <si>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</si>
  <si>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</si>
  <si>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</si>
  <si>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</si>
  <si>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</si>
  <si>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</si>
  <si>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</si>
  <si>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</si>
  <si>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</si>
  <si>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</si>
  <si>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</si>
  <si>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</si>
  <si>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</si>
  <si>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</si>
  <si>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</si>
  <si>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</si>
  <si>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</si>
  <si>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</si>
  <si>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</si>
  <si>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</si>
  <si>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</si>
  <si>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</si>
  <si>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</si>
  <si>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</si>
  <si>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</si>
  <si>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</si>
  <si>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</si>
  <si>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</si>
  <si>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</si>
  <si>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</si>
  <si>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</si>
  <si>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</si>
  <si>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</si>
  <si>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</si>
  <si>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</si>
  <si>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</si>
  <si>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</si>
  <si>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</si>
  <si>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</si>
  <si>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</si>
  <si>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</si>
  <si>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</si>
  <si>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</si>
  <si>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</si>
  <si>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</si>
  <si>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</si>
  <si>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</si>
  <si>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</si>
  <si>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</si>
  <si>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</si>
  <si>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</si>
  <si>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</si>
  <si>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</si>
  <si>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</si>
  <si>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</si>
  <si>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</si>
  <si>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</si>
  <si>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</si>
  <si>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</si>
  <si>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</si>
  <si>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</si>
  <si>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</si>
  <si>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</si>
  <si>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</si>
  <si>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</si>
  <si>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</si>
  <si>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</si>
  <si>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</si>
  <si>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</si>
  <si>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</si>
  <si>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</si>
  <si>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</si>
  <si>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</si>
  <si>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</si>
  <si>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</si>
  <si>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</si>
  <si>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</si>
  <si>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</si>
  <si>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</si>
  <si>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</si>
  <si>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</si>
  <si>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</si>
  <si>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</si>
  <si>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</si>
  <si>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</si>
  <si>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</si>
  <si>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</si>
  <si>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</si>
  <si>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</si>
  <si>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</si>
  <si>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</si>
  <si>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</si>
  <si>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</si>
  <si>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</si>
  <si>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</si>
  <si>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</si>
  <si>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</si>
  <si>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</si>
  <si>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</si>
  <si>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</si>
  <si>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</si>
  <si>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</si>
  <si>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</si>
  <si>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</si>
  <si>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</si>
  <si>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</si>
  <si>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</si>
  <si>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</si>
  <si>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</si>
  <si>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</si>
  <si>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</si>
  <si>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</si>
  <si>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</si>
  <si>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</si>
  <si>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</si>
  <si>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</si>
  <si>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</si>
  <si>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</si>
  <si>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</si>
  <si>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</si>
  <si>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</si>
  <si>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</si>
  <si>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</si>
  <si>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</si>
  <si>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</si>
  <si>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</si>
  <si>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</si>
  <si>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</si>
  <si>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</si>
  <si>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</si>
  <si>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</si>
  <si>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</si>
  <si>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</si>
  <si>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</si>
  <si>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</si>
  <si>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</si>
  <si>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</si>
  <si>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</si>
  <si>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</si>
  <si>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</si>
  <si>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</si>
  <si>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</si>
  <si>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</si>
  <si>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</si>
  <si>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</si>
  <si>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</si>
  <si>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</si>
  <si>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</si>
  <si>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</si>
  <si>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</si>
  <si>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</si>
  <si>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</si>
  <si>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</si>
  <si>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</si>
  <si>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</si>
  <si>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</si>
  <si>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</si>
  <si>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</si>
  <si>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</si>
  <si>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</si>
  <si>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</si>
  <si>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</si>
  <si>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</si>
  <si>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</si>
  <si>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</si>
  <si>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</si>
  <si>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</si>
  <si>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</si>
  <si>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</si>
  <si>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</si>
  <si>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</si>
  <si>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</si>
  <si>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</si>
  <si>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</si>
  <si>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</si>
  <si>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</si>
  <si>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</si>
  <si>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</si>
  <si>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</si>
  <si>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</si>
  <si>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</si>
  <si>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</si>
  <si>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</si>
  <si>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</si>
  <si>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</si>
  <si>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</si>
  <si>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</si>
  <si>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</si>
  <si>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</si>
  <si>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</si>
  <si>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</si>
  <si>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</si>
  <si>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</si>
  <si>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</si>
  <si>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</si>
  <si>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</si>
  <si>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</si>
  <si>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</si>
  <si>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</si>
  <si>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</si>
  <si>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</si>
  <si>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</si>
  <si>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</si>
  <si>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</si>
  <si>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</si>
  <si>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</si>
  <si>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</si>
  <si>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</si>
  <si>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</si>
  <si>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</si>
  <si>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</si>
  <si>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</si>
  <si>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</si>
  <si>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</si>
  <si>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</si>
  <si>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</si>
  <si>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</si>
  <si>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</si>
  <si>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</si>
  <si>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</si>
  <si>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</si>
  <si>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</si>
  <si>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</si>
  <si>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</si>
  <si>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</si>
  <si>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</si>
  <si>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</si>
  <si>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</si>
  <si>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</si>
  <si>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</si>
  <si>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</si>
  <si>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</si>
  <si>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</si>
  <si>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</si>
  <si>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</si>
  <si>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</si>
  <si>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</si>
  <si>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</si>
  <si>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</si>
  <si>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</si>
  <si>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</si>
  <si>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</si>
  <si>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</si>
  <si>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</si>
  <si>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</si>
  <si>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</si>
  <si>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</si>
  <si>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</si>
  <si>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</si>
  <si>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</si>
  <si>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</si>
  <si>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</si>
  <si>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</si>
  <si>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</si>
  <si>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</si>
  <si>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</si>
  <si>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</si>
  <si>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</si>
  <si>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</si>
  <si>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</si>
  <si>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</si>
  <si>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</si>
  <si>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</si>
  <si>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</si>
  <si>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</si>
  <si>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</si>
  <si>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</si>
  <si>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</si>
  <si>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</si>
  <si>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</si>
  <si>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</si>
  <si>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</si>
  <si>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</si>
  <si>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</si>
  <si>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</si>
  <si>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</si>
  <si>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</si>
  <si>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</si>
  <si>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</si>
  <si>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</si>
  <si>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</si>
  <si>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</si>
  <si>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</si>
  <si>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</si>
  <si>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</si>
  <si>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</si>
  <si>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</si>
  <si>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</si>
  <si>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</si>
  <si>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</si>
  <si>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</si>
  <si>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</si>
  <si>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</si>
  <si>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</si>
  <si>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</si>
  <si>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</si>
  <si>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</si>
  <si>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</si>
  <si>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</si>
  <si>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</si>
  <si>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</si>
  <si>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</si>
  <si>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</si>
  <si>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</si>
  <si>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</si>
  <si>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</si>
  <si>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</si>
  <si>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</si>
  <si>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</si>
  <si>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</si>
  <si>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</si>
  <si>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</si>
  <si>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</si>
  <si>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</si>
  <si>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</si>
  <si>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</si>
  <si>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</si>
  <si>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</si>
  <si>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</si>
  <si>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</si>
  <si>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</si>
  <si>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</si>
  <si>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</si>
  <si>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</si>
  <si>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</si>
  <si>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</si>
  <si>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</si>
  <si>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</si>
  <si>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</si>
  <si>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</si>
  <si>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</si>
  <si>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</si>
  <si>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</si>
  <si>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</si>
  <si>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</si>
  <si>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</si>
  <si>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</si>
  <si>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</si>
  <si>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</si>
  <si>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</si>
  <si>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</si>
  <si>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</si>
  <si>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</si>
  <si>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</si>
  <si>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</si>
  <si>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</si>
  <si>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</si>
  <si>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</si>
  <si>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</si>
  <si>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</si>
  <si>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</si>
  <si>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</si>
  <si>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</si>
  <si>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</si>
  <si>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</si>
  <si>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</si>
  <si>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</si>
  <si>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</si>
  <si>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</si>
  <si>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</si>
  <si>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</si>
  <si>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</si>
  <si>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</si>
  <si>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</si>
  <si>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</si>
  <si>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</si>
  <si>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</si>
  <si>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</si>
  <si>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</si>
  <si>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</si>
  <si>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</si>
  <si>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</si>
  <si>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</si>
  <si>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</si>
  <si>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</si>
  <si>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</si>
  <si>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</si>
  <si>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</si>
  <si>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</si>
  <si>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</si>
  <si>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</si>
  <si>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</si>
  <si>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</si>
  <si>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</si>
  <si>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</si>
  <si>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</si>
  <si>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</si>
  <si>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</si>
  <si>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</si>
  <si>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</si>
  <si>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</si>
  <si>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</si>
  <si>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</si>
  <si>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</si>
  <si>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</si>
  <si>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</si>
  <si>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</si>
  <si>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</si>
  <si>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</si>
  <si>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</si>
  <si>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</si>
  <si>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</si>
  <si>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</si>
  <si>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</si>
  <si>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</si>
  <si>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</si>
  <si>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</si>
  <si>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</si>
  <si>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</si>
  <si>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</si>
  <si>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</si>
  <si>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</si>
  <si>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</si>
  <si>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</si>
  <si>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</si>
  <si>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</si>
  <si>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</si>
  <si>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</si>
  <si>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</si>
  <si>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</si>
  <si>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</si>
  <si>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</si>
  <si>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</si>
  <si>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</si>
  <si>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</si>
  <si>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</si>
  <si>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</si>
  <si>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</si>
  <si>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</si>
  <si>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</si>
  <si>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</si>
  <si>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</si>
  <si>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</si>
  <si>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</si>
  <si>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</si>
  <si>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</si>
  <si>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</si>
  <si>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</si>
  <si>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</si>
  <si>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</si>
  <si>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</si>
  <si>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</si>
  <si>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</si>
  <si>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</si>
  <si>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</si>
  <si>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</si>
  <si>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</si>
  <si>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</si>
  <si>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</si>
  <si>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</si>
  <si>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</si>
  <si>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</si>
  <si>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</si>
  <si>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</si>
  <si>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</si>
  <si>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</si>
  <si>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</si>
  <si>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</si>
  <si>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</si>
  <si>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</si>
  <si>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</si>
  <si>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</si>
  <si>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</si>
  <si>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</si>
  <si>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</si>
  <si>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</si>
  <si>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</si>
  <si>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</si>
  <si>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</si>
  <si>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</si>
  <si>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</si>
  <si>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</si>
  <si>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</si>
  <si>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</si>
  <si>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</si>
  <si>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</si>
  <si>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</si>
  <si>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</si>
  <si>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</si>
  <si>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</si>
  <si>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</si>
  <si>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</si>
  <si>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</si>
  <si>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</si>
  <si>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</si>
  <si>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</si>
  <si>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</si>
  <si>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</si>
  <si>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</si>
  <si>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</si>
  <si>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</si>
  <si>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</si>
  <si>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</si>
  <si>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</si>
  <si>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</si>
  <si>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</si>
  <si>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</si>
  <si>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</si>
  <si>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</si>
  <si>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</si>
  <si>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</si>
  <si>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</si>
  <si>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</si>
  <si>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</si>
  <si>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</si>
  <si>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</si>
  <si>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</si>
  <si>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</si>
  <si>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</si>
  <si>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</si>
  <si>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</si>
  <si>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</si>
  <si>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</si>
  <si>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</si>
  <si>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</si>
  <si>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</si>
  <si>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</si>
  <si>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</si>
  <si>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</si>
  <si>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</si>
  <si>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</si>
  <si>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</si>
  <si>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</si>
  <si>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</si>
  <si>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</si>
  <si>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</si>
  <si>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</si>
  <si>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</si>
  <si>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</si>
  <si>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</si>
  <si>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</si>
  <si>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</si>
  <si>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</si>
  <si>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</si>
  <si>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</si>
  <si>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</si>
  <si>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</si>
  <si>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</si>
  <si>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</si>
  <si>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</si>
  <si>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</si>
  <si>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</si>
  <si>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</si>
  <si>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</si>
  <si>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</si>
  <si>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</si>
  <si>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</si>
  <si>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</si>
  <si>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</si>
  <si>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</si>
  <si>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</si>
  <si>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</si>
  <si>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</si>
  <si>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</si>
  <si>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</si>
  <si>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</si>
  <si>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</si>
  <si>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</si>
  <si>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</si>
  <si>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</si>
  <si>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</si>
  <si>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</si>
  <si>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</si>
  <si>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</si>
  <si>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</si>
  <si>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</si>
  <si>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</si>
  <si>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</si>
  <si>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</si>
  <si>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</si>
  <si>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</si>
  <si>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</si>
  <si>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</si>
  <si>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</si>
  <si>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</si>
  <si>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</si>
  <si>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</si>
  <si>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</si>
  <si>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</si>
  <si>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</si>
  <si>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</si>
  <si>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</si>
  <si>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</si>
  <si>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</si>
  <si>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</si>
  <si>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</si>
  <si>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</si>
  <si>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</si>
  <si>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</si>
  <si>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</si>
  <si>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</si>
  <si>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</si>
  <si>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</si>
  <si>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</si>
  <si>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</si>
  <si>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</si>
  <si>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</si>
  <si>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</si>
  <si>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</si>
  <si>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</si>
  <si>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</si>
  <si>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</si>
  <si>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</si>
  <si>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</si>
  <si>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</si>
  <si>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</si>
  <si>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</si>
  <si>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</si>
  <si>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</si>
  <si>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</si>
  <si>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</si>
  <si>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</si>
  <si>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</si>
  <si>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</si>
  <si>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</si>
  <si>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</si>
  <si>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</si>
  <si>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</si>
  <si>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</si>
  <si>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</si>
  <si>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</si>
  <si>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</si>
  <si>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</si>
  <si>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</si>
  <si>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</si>
  <si>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</si>
  <si>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</si>
  <si>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</si>
  <si>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</si>
  <si>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</si>
  <si>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</si>
  <si>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</si>
  <si>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</si>
  <si>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</si>
  <si>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</si>
  <si>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</si>
  <si>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</si>
  <si>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</si>
  <si>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</si>
  <si>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</si>
  <si>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</si>
  <si>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</si>
  <si>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</si>
  <si>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</si>
  <si>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</si>
  <si>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</si>
  <si>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</si>
  <si>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</si>
  <si>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</si>
  <si>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</si>
  <si>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</si>
  <si>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</si>
  <si>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</si>
  <si>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</si>
  <si>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</si>
  <si>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</si>
  <si>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</si>
  <si>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</si>
  <si>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</si>
  <si>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</si>
  <si>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</si>
  <si>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</si>
  <si>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</si>
  <si>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</si>
  <si>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</si>
  <si>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</si>
  <si>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</si>
  <si>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</si>
  <si>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</si>
  <si>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</si>
  <si>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</si>
  <si>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</si>
  <si>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</si>
  <si>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</si>
  <si>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</si>
  <si>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</si>
  <si>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</si>
  <si>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</si>
  <si>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</si>
  <si>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</si>
  <si>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</si>
  <si>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</si>
  <si>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</si>
  <si>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</si>
  <si>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</si>
  <si>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</si>
  <si>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</si>
  <si>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</si>
  <si>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</si>
  <si>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</si>
  <si>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</si>
  <si>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</si>
  <si>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</si>
  <si>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</si>
  <si>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</si>
  <si>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</si>
  <si>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</si>
  <si>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</si>
  <si>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</si>
  <si>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</si>
  <si>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</si>
  <si>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</si>
  <si>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</si>
  <si>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</si>
  <si>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</si>
  <si>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</si>
  <si>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</si>
  <si>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</si>
  <si>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</si>
  <si>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</si>
  <si>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</si>
  <si>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</si>
  <si>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</si>
  <si>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</si>
  <si>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</si>
  <si>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</si>
  <si>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</si>
  <si>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</si>
  <si>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</si>
  <si>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</si>
  <si>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</si>
  <si>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</si>
  <si>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</si>
  <si>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</si>
  <si>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</si>
  <si>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</si>
  <si>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</si>
  <si>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</si>
  <si>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</si>
  <si>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</si>
  <si>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</si>
  <si>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</si>
  <si>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</si>
  <si>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</si>
  <si>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</si>
  <si>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</si>
  <si>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</si>
  <si>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</si>
  <si>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</si>
  <si>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</si>
  <si>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</si>
  <si>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</si>
  <si>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</si>
  <si>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</si>
  <si>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</si>
  <si>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</si>
  <si>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</si>
  <si>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</si>
  <si>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</si>
  <si>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</si>
  <si>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</si>
  <si>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</si>
  <si>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</si>
  <si>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</si>
  <si>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</si>
  <si>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</si>
  <si>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</si>
  <si>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</si>
  <si>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</si>
  <si>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</si>
  <si>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</si>
  <si>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</si>
  <si>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</si>
  <si>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</si>
  <si>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</si>
  <si>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</si>
  <si>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</si>
  <si>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</si>
  <si>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</si>
  <si>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</si>
  <si>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</si>
  <si>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</si>
  <si>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</si>
  <si>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</si>
  <si>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</si>
  <si>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</si>
  <si>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</si>
  <si>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</si>
  <si>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</si>
  <si>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</si>
  <si>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</si>
  <si>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</si>
  <si>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</si>
  <si>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</si>
  <si>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</si>
  <si>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</si>
  <si>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</si>
  <si>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</si>
  <si>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</si>
  <si>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</si>
  <si>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</si>
  <si>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</si>
  <si>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</si>
  <si>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</si>
  <si>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</si>
  <si>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</si>
  <si>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</si>
  <si>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</si>
  <si>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</si>
  <si>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</si>
  <si>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</si>
  <si>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</si>
  <si>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</si>
  <si>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</si>
  <si>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</si>
  <si>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</si>
  <si>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</si>
  <si>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</si>
  <si>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</si>
  <si>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</si>
  <si>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</si>
  <si>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</si>
  <si>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</si>
  <si>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</si>
  <si>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</si>
  <si>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</si>
  <si>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</si>
  <si>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</si>
  <si>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</si>
  <si>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</si>
  <si>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</si>
  <si>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</si>
  <si>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</si>
  <si>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</si>
  <si>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</si>
  <si>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</si>
  <si>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</si>
  <si>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</si>
  <si>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</si>
  <si>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</si>
  <si>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</si>
  <si>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</si>
  <si>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</si>
  <si>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</si>
  <si>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</si>
  <si>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</si>
  <si>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</si>
  <si>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</si>
  <si>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</si>
  <si>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</si>
  <si>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</si>
  <si>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</si>
  <si>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</si>
  <si>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</si>
  <si>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</si>
  <si>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</si>
  <si>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</si>
  <si>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</si>
  <si>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</si>
  <si>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</si>
  <si>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</si>
  <si>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</si>
  <si>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</si>
  <si>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</si>
  <si>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</si>
  <si>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</si>
  <si>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</si>
  <si>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</si>
  <si>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</si>
  <si>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</si>
  <si>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</si>
  <si>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</si>
  <si>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</si>
  <si>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</si>
  <si>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</si>
  <si>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</si>
  <si>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</si>
  <si>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</si>
  <si>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</si>
  <si>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</si>
  <si>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</si>
  <si>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</si>
  <si>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</si>
  <si>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</si>
  <si>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</si>
  <si>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</si>
  <si>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</si>
  <si>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</si>
  <si>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</si>
  <si>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</si>
  <si>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</si>
  <si>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</si>
  <si>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</si>
  <si>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</si>
  <si>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</si>
  <si>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</si>
  <si>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</si>
  <si>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</si>
  <si>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</si>
  <si>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</si>
  <si>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</si>
  <si>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</si>
  <si>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</si>
  <si>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</si>
  <si>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</si>
  <si>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</si>
  <si>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</si>
  <si>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</si>
  <si>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</si>
  <si>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</si>
  <si>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</si>
  <si>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</si>
  <si>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</si>
  <si>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</si>
  <si>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</si>
  <si>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</si>
  <si>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</si>
  <si>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</si>
  <si>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</si>
  <si>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</si>
  <si>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</si>
  <si>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</si>
  <si>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</si>
  <si>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</si>
  <si>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</si>
  <si>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</si>
  <si>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</si>
  <si>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</si>
  <si>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</si>
  <si>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</si>
  <si>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</si>
  <si>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</si>
  <si>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</si>
  <si>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</si>
  <si>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</si>
  <si>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</si>
  <si>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</si>
  <si>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</si>
  <si>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</si>
  <si>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</si>
  <si>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</si>
  <si>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</si>
  <si>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</si>
  <si>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</si>
  <si>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</si>
  <si>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</si>
  <si>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</si>
  <si>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</si>
  <si>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</si>
  <si>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</si>
  <si>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</si>
  <si>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</si>
  <si>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</si>
  <si>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</si>
  <si>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</si>
  <si>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</si>
  <si>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</si>
  <si>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</si>
  <si>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</si>
  <si>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</si>
  <si>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</si>
  <si>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</si>
  <si>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</si>
  <si>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</si>
  <si>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</si>
  <si>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</si>
  <si>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</si>
  <si>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</si>
  <si>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</si>
  <si>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</si>
  <si>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</si>
  <si>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</si>
  <si>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</si>
  <si>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</si>
  <si>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</si>
  <si>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</si>
  <si>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</si>
  <si>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</si>
  <si>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</si>
  <si>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</si>
  <si>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</si>
  <si>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</si>
  <si>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</si>
  <si>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</si>
  <si>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</si>
  <si>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</si>
  <si>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</si>
  <si>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</si>
  <si>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</si>
  <si>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</si>
  <si>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</si>
  <si>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</si>
  <si>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</si>
  <si>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</si>
  <si>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</si>
  <si>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</si>
  <si>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</si>
  <si>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</si>
  <si>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</si>
  <si>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</si>
  <si>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</si>
  <si>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</si>
  <si>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</si>
  <si>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</si>
  <si>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</si>
  <si>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</si>
  <si>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</si>
  <si>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</si>
  <si>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</si>
  <si>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</si>
  <si>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</si>
  <si>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</si>
  <si>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</si>
  <si>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</si>
  <si>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</si>
  <si>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</si>
  <si>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</si>
  <si>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</si>
  <si>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</si>
  <si>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</si>
  <si>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</si>
  <si>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</si>
  <si>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</si>
  <si>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</si>
  <si>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</si>
  <si>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</si>
  <si>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</si>
  <si>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</si>
  <si>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</si>
  <si>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</si>
  <si>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</si>
  <si>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</si>
  <si>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</si>
  <si>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</si>
  <si>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</si>
  <si>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</si>
  <si>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</si>
  <si>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</si>
  <si>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</si>
  <si>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</si>
  <si>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</si>
  <si>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</si>
  <si>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</si>
  <si>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</si>
  <si>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</si>
  <si>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</si>
  <si>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</si>
  <si>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</si>
  <si>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</si>
  <si>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</si>
  <si>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</si>
  <si>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</si>
  <si>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</si>
  <si>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</si>
  <si>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</si>
  <si>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</si>
  <si>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</si>
  <si>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</si>
  <si>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</si>
  <si>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</si>
  <si>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</si>
  <si>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</si>
  <si>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</si>
  <si>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</si>
  <si>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</si>
  <si>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</si>
  <si>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</si>
  <si>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</si>
  <si>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</si>
  <si>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</si>
  <si>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</si>
  <si>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</si>
  <si>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</si>
  <si>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</si>
  <si>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</si>
  <si>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</si>
  <si>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</si>
  <si>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</si>
  <si>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</si>
  <si>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</si>
  <si>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</si>
  <si>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</si>
  <si>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</si>
  <si>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</si>
  <si>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</si>
  <si>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</si>
  <si>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</si>
  <si>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</si>
  <si>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</si>
  <si>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</si>
  <si>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</si>
  <si>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</si>
  <si>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</si>
  <si>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</si>
  <si>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</si>
  <si>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</si>
  <si>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</si>
  <si>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</si>
  <si>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</si>
  <si>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</si>
  <si>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</si>
  <si>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</si>
  <si>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</si>
  <si>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</si>
  <si>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</si>
  <si>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</si>
  <si>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</si>
  <si>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</si>
  <si>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</si>
  <si>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</si>
  <si>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</si>
  <si>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</si>
  <si>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</si>
  <si>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</si>
  <si>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</si>
  <si>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</si>
  <si>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</si>
  <si>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</si>
  <si>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</si>
  <si>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</si>
  <si>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</si>
  <si>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</si>
  <si>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</si>
  <si>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</si>
  <si>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</si>
  <si>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</si>
  <si>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</si>
  <si>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</si>
  <si>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</si>
  <si>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</si>
  <si>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</si>
  <si>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</si>
  <si>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</si>
  <si>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</si>
  <si>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</si>
  <si>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</si>
  <si>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</si>
  <si>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</si>
  <si>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</si>
  <si>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</si>
  <si>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</si>
  <si>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</si>
  <si>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</si>
  <si>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</si>
  <si>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</si>
  <si>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</si>
  <si>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</si>
  <si>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</si>
  <si>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</si>
  <si>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</si>
  <si>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</si>
  <si>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</si>
  <si>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</si>
  <si>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</si>
  <si>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</si>
  <si>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</si>
  <si>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</si>
  <si>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</si>
  <si>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</si>
  <si>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</si>
  <si>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</si>
  <si>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</si>
  <si>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</si>
  <si>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</si>
  <si>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</si>
  <si>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</si>
  <si>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</si>
  <si>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</si>
  <si>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</si>
  <si>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</si>
  <si>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</si>
  <si>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</si>
  <si>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</si>
  <si>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</si>
  <si>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</si>
  <si>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</si>
  <si>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</si>
  <si>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</si>
  <si>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</si>
  <si>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</si>
  <si>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</si>
  <si>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</si>
  <si>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</si>
  <si>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</si>
  <si>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</si>
  <si>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</si>
  <si>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</si>
  <si>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</si>
  <si>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</si>
  <si>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</si>
  <si>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</si>
  <si>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</si>
  <si>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</si>
  <si>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</si>
  <si>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</si>
  <si>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</si>
  <si>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</si>
  <si>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</si>
  <si>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</si>
  <si>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</si>
  <si>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</si>
  <si>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</si>
  <si>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</si>
  <si>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</si>
  <si>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</si>
  <si>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</si>
  <si>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</si>
  <si>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</si>
  <si>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</si>
  <si>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</si>
  <si>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</si>
  <si>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</si>
  <si>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</si>
  <si>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</si>
  <si>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</si>
  <si>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</si>
  <si>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</si>
  <si>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</si>
  <si>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</si>
  <si>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</si>
  <si>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</si>
  <si>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</si>
  <si>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</si>
  <si>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</si>
  <si>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</si>
  <si>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</si>
  <si>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</si>
  <si>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</si>
  <si>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</si>
  <si>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</si>
  <si>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</si>
  <si>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</si>
  <si>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</si>
  <si>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</si>
  <si>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</si>
  <si>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</si>
  <si>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</si>
  <si>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</si>
  <si>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</si>
  <si>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</si>
  <si>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</si>
  <si>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</si>
  <si>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</si>
  <si>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</si>
  <si>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</si>
  <si>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</si>
  <si>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</si>
  <si>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</si>
  <si>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</si>
  <si>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</si>
  <si>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</si>
  <si>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</si>
  <si>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</si>
  <si>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</si>
  <si>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</si>
  <si>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</si>
  <si>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</si>
  <si>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</si>
  <si>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</si>
  <si>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</si>
  <si>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</si>
  <si>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</si>
  <si>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</si>
  <si>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</si>
  <si>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</si>
  <si>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</si>
  <si>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</si>
  <si>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</si>
  <si>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</si>
  <si>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</si>
  <si>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</si>
  <si>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</si>
  <si>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</si>
  <si>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</si>
  <si>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</si>
  <si>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</si>
  <si>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</si>
  <si>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</si>
  <si>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</si>
  <si>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</si>
  <si>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</si>
  <si>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</si>
  <si>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</si>
  <si>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</si>
  <si>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</si>
  <si>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</si>
  <si>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</si>
  <si>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</si>
  <si>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</si>
  <si>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</si>
  <si>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</si>
  <si>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</si>
  <si>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</si>
  <si>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</si>
  <si>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</si>
  <si>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</si>
  <si>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</si>
  <si>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</si>
  <si>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</si>
  <si>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</si>
  <si>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</si>
  <si>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</si>
  <si>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</si>
  <si>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</si>
  <si>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</si>
  <si>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</si>
  <si>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</si>
  <si>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</si>
  <si>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</si>
  <si>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</si>
  <si>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</si>
  <si>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</si>
  <si>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</si>
  <si>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</si>
  <si>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</si>
  <si>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</si>
  <si>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</si>
  <si>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</si>
  <si>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</si>
  <si>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</si>
  <si>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</si>
  <si>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</si>
  <si>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</si>
  <si>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</si>
  <si>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</si>
  <si>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</si>
  <si>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</si>
  <si>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</si>
  <si>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</si>
  <si>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</si>
  <si>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</si>
  <si>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</si>
  <si>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</si>
  <si>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</si>
  <si>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</si>
  <si>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</si>
  <si>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</si>
  <si>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</si>
  <si>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</si>
  <si>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</si>
  <si>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</si>
  <si>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</si>
  <si>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</si>
  <si>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</si>
  <si>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</si>
  <si>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</si>
  <si>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</si>
  <si>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</si>
  <si>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</si>
  <si>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</si>
  <si>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</si>
  <si>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</si>
  <si>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</si>
  <si>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</si>
  <si>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</si>
  <si>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</si>
  <si>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</si>
  <si>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</si>
  <si>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</si>
  <si>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</si>
  <si>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</si>
  <si>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</si>
  <si>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</si>
  <si>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</si>
  <si>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</si>
  <si>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</si>
  <si>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</si>
  <si>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</si>
  <si>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</si>
  <si>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</si>
  <si>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</si>
  <si>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</si>
  <si>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</si>
  <si>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</si>
  <si>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</si>
  <si>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</si>
  <si>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</si>
  <si>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</si>
  <si>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</si>
  <si>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</si>
  <si>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</si>
  <si>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</si>
  <si>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</si>
  <si>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</si>
  <si>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</si>
  <si>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</si>
  <si>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</si>
  <si>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</si>
  <si>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</si>
  <si>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</si>
  <si>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</si>
  <si>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</si>
  <si>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</si>
  <si>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</si>
  <si>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</si>
  <si>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</si>
  <si>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</si>
  <si>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</si>
  <si>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</si>
  <si>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</si>
  <si>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</si>
  <si>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</si>
  <si>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</si>
  <si>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</si>
  <si>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</si>
  <si>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</si>
  <si>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</si>
  <si>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</si>
  <si>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</si>
  <si>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</si>
  <si>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</si>
  <si>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</si>
  <si>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</si>
  <si>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</si>
  <si>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</si>
  <si>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</si>
  <si>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</si>
  <si>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</si>
  <si>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</si>
  <si>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</si>
  <si>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</si>
  <si>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</si>
  <si>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</si>
  <si>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</si>
  <si>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</si>
  <si>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</si>
  <si>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</si>
  <si>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</si>
  <si>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</si>
  <si>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</si>
  <si>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</si>
  <si>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</si>
  <si>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</si>
  <si>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</si>
  <si>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</si>
  <si>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</si>
  <si>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</si>
  <si>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</si>
  <si>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</si>
  <si>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</si>
  <si>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</si>
  <si>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</si>
  <si>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</si>
  <si>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</si>
  <si>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</si>
  <si>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</si>
  <si>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</si>
  <si>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</si>
  <si>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</si>
  <si>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</si>
  <si>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</si>
  <si>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</si>
  <si>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</si>
  <si>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</si>
  <si>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</si>
  <si>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</si>
  <si>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</si>
  <si>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</si>
  <si>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</si>
  <si>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</si>
  <si>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</si>
  <si>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</si>
  <si>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</si>
  <si>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</si>
  <si>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</si>
  <si>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</si>
  <si>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</si>
  <si>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</si>
  <si>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</si>
  <si>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</si>
  <si>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</si>
  <si>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</si>
  <si>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</si>
  <si>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</si>
  <si>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</si>
  <si>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</si>
  <si>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</si>
  <si>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</si>
  <si>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</si>
  <si>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</si>
  <si>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</si>
  <si>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</si>
  <si>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</si>
  <si>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</si>
  <si>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</si>
  <si>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</si>
  <si>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</si>
  <si>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</si>
  <si>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</si>
  <si>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</si>
  <si>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</si>
  <si>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</si>
  <si>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</si>
  <si>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</si>
  <si>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</si>
  <si>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</si>
  <si>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</si>
  <si>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</si>
  <si>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</si>
  <si>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</si>
  <si>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</si>
  <si>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</si>
  <si>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</si>
  <si>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</si>
  <si>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</si>
  <si>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</si>
  <si>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</si>
  <si>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</si>
  <si>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</si>
  <si>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</si>
  <si>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</si>
  <si>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</si>
  <si>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</si>
  <si>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</si>
  <si>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</si>
  <si>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</si>
  <si>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</si>
  <si>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</si>
  <si>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</si>
  <si>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</si>
  <si>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</si>
  <si>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</si>
  <si>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</si>
  <si>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</si>
  <si>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</si>
  <si>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</si>
  <si>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</si>
  <si>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</si>
  <si>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</si>
  <si>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</si>
  <si>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</si>
  <si>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</si>
  <si>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</si>
  <si>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</si>
  <si>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</si>
  <si>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</si>
  <si>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</si>
  <si>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</si>
  <si>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</si>
  <si>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</si>
  <si>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</si>
  <si>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</si>
  <si>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</si>
  <si>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</si>
  <si>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</si>
  <si>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</si>
  <si>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</si>
  <si>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</si>
  <si>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</si>
  <si>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</si>
  <si>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</si>
  <si>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</si>
  <si>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</si>
  <si>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</si>
  <si>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</si>
  <si>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</si>
  <si>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</si>
  <si>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</si>
  <si>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</si>
  <si>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</si>
  <si>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</si>
  <si>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</si>
  <si>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</si>
  <si>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</si>
  <si>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</si>
  <si>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</si>
  <si>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</si>
  <si>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</si>
  <si>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</si>
  <si>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</si>
  <si>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</si>
  <si>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</si>
  <si>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</si>
  <si>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</si>
  <si>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</si>
  <si>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</si>
  <si>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</si>
  <si>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</si>
  <si>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</si>
  <si>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</si>
  <si>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</si>
  <si>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</si>
  <si>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</si>
  <si>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</si>
  <si>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</si>
  <si>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</si>
  <si>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</si>
  <si>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</si>
  <si>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</si>
  <si>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</si>
  <si>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</si>
  <si>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</si>
  <si>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</si>
  <si>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</si>
  <si>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</si>
  <si>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</si>
  <si>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</si>
  <si>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</si>
  <si>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</si>
  <si>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</si>
  <si>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</si>
  <si>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</si>
  <si>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</si>
  <si>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</si>
  <si>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</si>
  <si>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</si>
  <si>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</si>
  <si>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</si>
  <si>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</si>
  <si>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</si>
  <si>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</si>
  <si>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</si>
  <si>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</si>
  <si>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</si>
  <si>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</si>
  <si>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</si>
  <si>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</si>
  <si>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</si>
  <si>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</si>
  <si>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</si>
  <si>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</si>
  <si>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</si>
  <si>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</si>
  <si>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</si>
  <si>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</si>
  <si>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</si>
  <si>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</si>
  <si>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</si>
  <si>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</si>
  <si>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</si>
  <si>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</si>
  <si>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</si>
  <si>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</si>
  <si>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</si>
  <si>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</si>
  <si>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</si>
  <si>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</si>
  <si>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</si>
  <si>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</si>
  <si>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</si>
  <si>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</si>
  <si>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</si>
  <si>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</si>
  <si>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</si>
  <si>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</si>
  <si>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</si>
  <si>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</si>
  <si>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</si>
  <si>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</si>
  <si>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</si>
  <si>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</si>
  <si>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</si>
  <si>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</si>
  <si>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</si>
  <si>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</si>
  <si>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</si>
  <si>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</si>
  <si>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</si>
  <si>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</si>
  <si>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</si>
  <si>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</si>
  <si>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</si>
  <si>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</si>
  <si>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</si>
  <si>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</si>
  <si>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</si>
  <si>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</si>
  <si>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</si>
  <si>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</si>
  <si>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</si>
  <si>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</si>
  <si>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</si>
  <si>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</si>
  <si>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</si>
  <si>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</si>
  <si>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</si>
  <si>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</si>
  <si>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</si>
  <si>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</si>
  <si>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</si>
  <si>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</si>
  <si>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</si>
  <si>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</si>
  <si>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</si>
  <si>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</si>
  <si>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</si>
  <si>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</si>
  <si>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</si>
  <si>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</si>
  <si>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</si>
  <si>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</si>
  <si>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</si>
  <si>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</si>
  <si>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</si>
  <si>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</si>
  <si>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</si>
  <si>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</si>
  <si>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</si>
  <si>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</si>
  <si>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</si>
  <si>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</si>
  <si>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</si>
  <si>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</si>
  <si>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</si>
  <si>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</si>
  <si>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</si>
  <si>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</si>
  <si>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</si>
  <si>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</si>
  <si>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</si>
  <si>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</si>
  <si>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</si>
  <si>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</si>
  <si>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</si>
  <si>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</si>
  <si>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</si>
  <si>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</si>
  <si>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</si>
  <si>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</si>
  <si>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</si>
  <si>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</si>
  <si>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</si>
  <si>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</si>
  <si>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</si>
  <si>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</si>
  <si>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</si>
  <si>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</si>
  <si>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</si>
  <si>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</si>
  <si>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</si>
  <si>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</si>
  <si>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</si>
  <si>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</si>
  <si>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</si>
  <si>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</si>
  <si>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</si>
  <si>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</si>
  <si>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</si>
  <si>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</si>
  <si>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</si>
  <si>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</si>
  <si>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</si>
  <si>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</si>
  <si>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</si>
  <si>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</si>
  <si>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</si>
  <si>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</si>
  <si>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</si>
  <si>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</si>
  <si>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</si>
  <si>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</si>
  <si>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</si>
  <si>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</si>
  <si>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</si>
  <si>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</si>
  <si>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</si>
  <si>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</si>
  <si>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</si>
  <si>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</si>
  <si>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</si>
  <si>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</si>
  <si>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</si>
  <si>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</si>
  <si>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</si>
  <si>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</si>
  <si>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</si>
  <si>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</si>
  <si>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</si>
  <si>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</si>
  <si>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</si>
  <si>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</si>
  <si>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</si>
  <si>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</si>
  <si>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</si>
  <si>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</si>
  <si>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</si>
  <si>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</si>
  <si>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</si>
  <si>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</si>
  <si>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</si>
  <si>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</si>
  <si>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</si>
  <si>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</si>
  <si>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</si>
  <si>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</si>
  <si>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</si>
  <si>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</si>
  <si>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</si>
  <si>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</si>
  <si>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</si>
  <si>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</si>
  <si>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</si>
  <si>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</si>
  <si>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</si>
  <si>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</si>
  <si>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</si>
  <si>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</si>
  <si>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</si>
  <si>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</si>
  <si>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</si>
  <si>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</si>
  <si>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</si>
  <si>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</si>
  <si>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</si>
  <si>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</si>
  <si>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</si>
  <si>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</si>
  <si>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</si>
  <si>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</si>
  <si>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</si>
  <si>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</si>
  <si>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</si>
  <si>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</si>
  <si>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</si>
  <si>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</si>
  <si>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</si>
  <si>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</si>
  <si>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</si>
  <si>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</si>
  <si>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</si>
  <si>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</si>
  <si>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</si>
  <si>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</si>
  <si>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</si>
  <si>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</si>
  <si>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</si>
  <si>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</si>
  <si>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</si>
  <si>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</si>
  <si>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</si>
  <si>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</si>
  <si>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</si>
  <si>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</si>
  <si>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</si>
  <si>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</si>
  <si>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</si>
  <si>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</si>
  <si>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</si>
  <si>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</si>
  <si>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</si>
  <si>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</si>
  <si>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</si>
  <si>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</si>
  <si>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</si>
  <si>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</si>
  <si>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</si>
  <si>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</si>
  <si>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</si>
  <si>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</si>
  <si>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</si>
  <si>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</si>
  <si>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</si>
  <si>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</si>
  <si>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</si>
  <si>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</si>
  <si>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</si>
  <si>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</si>
  <si>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</si>
  <si>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</si>
  <si>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</si>
  <si>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</si>
  <si>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</si>
  <si>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</si>
  <si>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</si>
  <si>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</si>
  <si>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</si>
  <si>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</si>
  <si>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</si>
  <si>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</si>
  <si>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</si>
  <si>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</si>
  <si>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</si>
  <si>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</si>
  <si>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</si>
  <si>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</si>
  <si>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</si>
  <si>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</si>
  <si>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</si>
  <si>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</si>
  <si>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</si>
  <si>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</si>
  <si>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</si>
  <si>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</si>
  <si>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</si>
  <si>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</si>
  <si>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</si>
  <si>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</si>
  <si>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</si>
  <si>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</si>
  <si>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</si>
  <si>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</si>
  <si>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</si>
  <si>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</si>
  <si>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</si>
  <si>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</si>
  <si>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</si>
  <si>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</si>
  <si>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</si>
  <si>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</si>
  <si>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</si>
  <si>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</si>
  <si>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</si>
  <si>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</si>
  <si>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</si>
  <si>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</si>
  <si>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</si>
  <si>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</si>
  <si>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</si>
  <si>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</si>
  <si>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</si>
  <si>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</si>
  <si>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</si>
  <si>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</si>
  <si>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</si>
  <si>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</si>
  <si>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</si>
  <si>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</si>
  <si>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</si>
  <si>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</si>
  <si>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</si>
  <si>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</si>
  <si>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</si>
  <si>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</si>
  <si>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</si>
  <si>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</si>
  <si>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</si>
  <si>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</si>
  <si>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</si>
  <si>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</si>
  <si>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</si>
  <si>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</si>
  <si>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</si>
  <si>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</si>
  <si>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</si>
  <si>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</si>
  <si>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</si>
  <si>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</si>
  <si>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</si>
  <si>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</si>
  <si>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</si>
  <si>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</si>
  <si>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</si>
  <si>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</si>
  <si>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</si>
  <si>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</si>
  <si>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</si>
  <si>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</si>
  <si>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</si>
  <si>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</si>
  <si>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</si>
  <si>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</si>
  <si>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</si>
  <si>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</si>
  <si>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</si>
  <si>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</si>
  <si>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</si>
  <si>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</si>
  <si>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</si>
  <si>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</si>
  <si>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</si>
  <si>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</si>
  <si>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</si>
  <si>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</si>
  <si>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</si>
  <si>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</si>
  <si>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</si>
  <si>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</si>
  <si>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</si>
  <si>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</si>
  <si>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</si>
  <si>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</si>
  <si>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</si>
  <si>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</si>
  <si>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</si>
  <si>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</si>
  <si>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</si>
  <si>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</si>
  <si>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</si>
  <si>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</si>
  <si>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</si>
  <si>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</si>
  <si>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</si>
  <si>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</si>
  <si>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</si>
  <si>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</si>
  <si>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</si>
  <si>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</si>
  <si>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</si>
  <si>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</si>
  <si>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</si>
  <si>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</si>
  <si>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</si>
  <si>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</si>
  <si>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</si>
  <si>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</si>
  <si>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</si>
  <si>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</si>
  <si>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</si>
  <si>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</si>
  <si>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</si>
  <si>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</si>
  <si>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</si>
  <si>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</si>
  <si>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</si>
  <si>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</si>
  <si>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</si>
  <si>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</si>
  <si>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</si>
  <si>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</si>
  <si>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</si>
  <si>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</si>
  <si>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</si>
  <si>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</si>
  <si>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</si>
  <si>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</si>
  <si>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</si>
  <si>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</si>
  <si>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</si>
  <si>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</si>
  <si>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</si>
  <si>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</si>
  <si>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</si>
  <si>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</si>
  <si>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</si>
  <si>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</si>
  <si>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</si>
  <si>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</si>
  <si>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</si>
  <si>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</si>
  <si>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</si>
  <si>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</si>
  <si>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</si>
  <si>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</si>
  <si>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</si>
  <si>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</si>
  <si>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</si>
  <si>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</si>
  <si>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</si>
  <si>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</si>
  <si>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</si>
  <si>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</si>
  <si>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</si>
  <si>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</si>
  <si>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</si>
  <si>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</si>
  <si>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</si>
  <si>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</si>
  <si>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</si>
  <si>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</si>
  <si>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</si>
  <si>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</si>
  <si>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</si>
  <si>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</si>
  <si>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</si>
  <si>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</si>
  <si>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</si>
  <si>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</si>
  <si>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</si>
  <si>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</si>
  <si>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</si>
  <si>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</si>
  <si>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</si>
  <si>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</si>
  <si>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</si>
  <si>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</si>
  <si>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</si>
  <si>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</si>
  <si>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</si>
  <si>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</si>
  <si>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</si>
  <si>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</si>
  <si>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</si>
  <si>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</si>
  <si>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</si>
  <si>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</si>
  <si>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</si>
  <si>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</si>
  <si>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</si>
  <si>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</si>
  <si>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</si>
  <si>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</si>
  <si>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</si>
  <si>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</si>
  <si>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</si>
  <si>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</si>
  <si>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</si>
  <si>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</si>
  <si>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</si>
  <si>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</si>
  <si>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</si>
  <si>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</si>
  <si>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</si>
  <si>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</si>
  <si>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</si>
  <si>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</si>
  <si>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</si>
  <si>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</si>
  <si>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</si>
  <si>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</si>
  <si>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</si>
  <si>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</si>
  <si>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</si>
  <si>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</si>
  <si>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</si>
  <si>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</si>
  <si>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</si>
  <si>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</si>
  <si>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</si>
  <si>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</si>
  <si>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</si>
  <si>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</si>
  <si>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</si>
  <si>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</si>
  <si>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</si>
  <si>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</si>
  <si>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</si>
  <si>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</si>
  <si>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</si>
  <si>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</si>
  <si>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</si>
  <si>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</si>
  <si>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</si>
  <si>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</si>
  <si>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</si>
  <si>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</si>
  <si>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</si>
  <si>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</si>
  <si>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</si>
  <si>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</si>
  <si>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</si>
  <si>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</si>
  <si>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</si>
  <si>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</si>
  <si>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</si>
  <si>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</si>
  <si>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</si>
  <si>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</si>
  <si>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</si>
  <si>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</si>
  <si>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</si>
  <si>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</si>
  <si>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</si>
  <si>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</si>
  <si>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</si>
  <si>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</si>
  <si>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</si>
  <si>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</si>
  <si>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</si>
  <si>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</si>
  <si>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</si>
  <si>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</si>
  <si>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</si>
  <si>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</si>
  <si>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</si>
  <si>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</si>
  <si>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</si>
  <si>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</si>
  <si>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</si>
  <si>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</si>
  <si>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</si>
  <si>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</si>
  <si>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</si>
  <si>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</si>
  <si>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</si>
  <si>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</si>
  <si>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</si>
  <si>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</si>
  <si>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</si>
  <si>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</si>
  <si>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</si>
  <si>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</si>
  <si>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</si>
  <si>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</si>
  <si>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</si>
  <si>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</si>
  <si>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</si>
  <si>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</si>
  <si>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</si>
  <si>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</si>
  <si>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</si>
  <si>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</si>
  <si>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</si>
  <si>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</si>
  <si>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</si>
  <si>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</si>
  <si>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</si>
  <si>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</si>
  <si>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</si>
  <si>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</si>
  <si>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</si>
  <si>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</si>
  <si>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</si>
  <si>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</si>
  <si>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</si>
  <si>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</si>
  <si>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</si>
  <si>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</si>
  <si>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</si>
  <si>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</si>
  <si>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</si>
  <si>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</si>
  <si>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</si>
  <si>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</si>
  <si>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</si>
  <si>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</si>
  <si>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</si>
  <si>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</si>
  <si>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</si>
  <si>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</si>
  <si>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</si>
  <si>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</si>
  <si>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</si>
  <si>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</si>
  <si>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</si>
  <si>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</si>
  <si>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</si>
  <si>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</si>
  <si>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</si>
  <si>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</si>
  <si>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</si>
  <si>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</si>
  <si>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</si>
  <si>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</si>
  <si>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</si>
  <si>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</si>
  <si>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</si>
  <si>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</si>
  <si>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</si>
  <si>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</si>
  <si>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</si>
  <si>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</si>
  <si>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</si>
  <si>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</si>
  <si>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</si>
  <si>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</si>
  <si>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</si>
  <si>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</si>
  <si>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</si>
  <si>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</si>
  <si>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</si>
  <si>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</si>
  <si>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</si>
  <si>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</si>
  <si>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</si>
  <si>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</si>
  <si>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</si>
  <si>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</si>
  <si>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</si>
  <si>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</si>
  <si>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</si>
  <si>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</si>
  <si>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</si>
  <si>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</si>
  <si>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</si>
  <si>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</si>
  <si>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</si>
  <si>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</si>
  <si>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</si>
  <si>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</si>
  <si>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</si>
  <si>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</si>
  <si>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</si>
  <si>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</si>
  <si>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</si>
  <si>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</si>
  <si>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</si>
  <si>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</si>
  <si>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</si>
  <si>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</si>
  <si>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</si>
  <si>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</si>
  <si>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</si>
  <si>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</si>
  <si>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</si>
  <si>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</si>
  <si>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</si>
  <si>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</si>
  <si>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</si>
  <si>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</si>
  <si>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</si>
  <si>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</si>
  <si>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</si>
  <si>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</si>
  <si>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</si>
  <si>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</si>
  <si>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</si>
  <si>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</si>
  <si>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</si>
  <si>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</si>
  <si>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</si>
  <si>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</si>
  <si>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</si>
  <si>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</si>
  <si>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</si>
  <si>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</si>
  <si>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</si>
  <si>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</si>
  <si>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</si>
  <si>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</si>
  <si>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</si>
  <si>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</si>
  <si>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</si>
  <si>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</si>
  <si>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</si>
  <si>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</si>
  <si>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</si>
  <si>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</si>
  <si>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</si>
  <si>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</si>
  <si>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</si>
  <si>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</si>
  <si>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</si>
  <si>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</si>
  <si>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</si>
  <si>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</si>
  <si>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</si>
  <si>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</si>
  <si>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</si>
  <si>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</si>
  <si>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</si>
  <si>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</si>
  <si>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</si>
  <si>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</si>
  <si>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</si>
  <si>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</si>
  <si>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</si>
  <si>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</si>
  <si>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</si>
  <si>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</si>
  <si>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</si>
  <si>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</si>
  <si>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</si>
  <si>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</si>
  <si>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</si>
  <si>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</si>
  <si>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</si>
  <si>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</si>
  <si>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</si>
  <si>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</si>
  <si>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</si>
  <si>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</si>
  <si>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</si>
  <si>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</si>
  <si>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</si>
  <si>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</si>
  <si>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</si>
  <si>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</si>
  <si>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</si>
  <si>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</si>
  <si>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</si>
  <si>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</si>
  <si>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</si>
  <si>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</si>
  <si>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</si>
  <si>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</si>
  <si>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</si>
  <si>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</si>
  <si>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</si>
  <si>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</si>
  <si>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</si>
  <si>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</si>
  <si>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</si>
  <si>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</si>
  <si>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</si>
  <si>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</si>
  <si>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</si>
  <si>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</si>
  <si>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</si>
  <si>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</si>
  <si>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</si>
  <si>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</si>
  <si>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</si>
  <si>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</si>
  <si>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</si>
  <si>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</si>
  <si>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</si>
  <si>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</si>
  <si>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</si>
  <si>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</si>
  <si>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</si>
  <si>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</si>
  <si>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</si>
  <si>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</si>
  <si>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</si>
  <si>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</si>
  <si>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</si>
  <si>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</si>
  <si>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</si>
  <si>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</si>
  <si>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</si>
  <si>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</si>
  <si>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</si>
  <si>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</si>
  <si>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</si>
  <si>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</si>
  <si>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</si>
  <si>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</si>
  <si>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</si>
  <si>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</si>
  <si>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</si>
  <si>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</si>
  <si>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</si>
  <si>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</si>
  <si>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</si>
  <si>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</si>
  <si>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</si>
  <si>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</si>
  <si>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</si>
  <si>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</si>
  <si>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</si>
  <si>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</si>
  <si>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</si>
  <si>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</si>
  <si>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</si>
  <si>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</si>
  <si>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</si>
  <si>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</si>
  <si>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</si>
  <si>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</si>
  <si>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</si>
  <si>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</si>
  <si>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</si>
  <si>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</si>
  <si>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</si>
  <si>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</si>
  <si>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</si>
  <si>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</si>
  <si>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</si>
  <si>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</si>
  <si>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</si>
  <si>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</si>
  <si>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</si>
  <si>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</si>
  <si>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</si>
  <si>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</si>
  <si>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</si>
  <si>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</si>
  <si>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</si>
  <si>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</si>
  <si>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</si>
  <si>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</si>
  <si>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</si>
  <si>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</si>
  <si>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</si>
  <si>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</si>
  <si>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</si>
  <si>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</si>
  <si>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</si>
  <si>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</si>
  <si>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</si>
  <si>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</si>
  <si>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</si>
  <si>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</si>
  <si>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</si>
  <si>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</si>
  <si>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</si>
  <si>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</si>
  <si>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</si>
  <si>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</si>
  <si>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</si>
  <si>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</si>
  <si>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</si>
  <si>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</si>
  <si>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</si>
  <si>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</si>
  <si>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</si>
  <si>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</si>
  <si>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</si>
  <si>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</si>
  <si>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</si>
  <si>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</si>
  <si>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</si>
  <si>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</si>
  <si>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</si>
  <si>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</si>
  <si>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</si>
  <si>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</si>
  <si>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</si>
  <si>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</si>
  <si>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</si>
  <si>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</si>
  <si>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</si>
  <si>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</si>
  <si>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</si>
  <si>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</si>
  <si>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</si>
  <si>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</si>
  <si>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</si>
  <si>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</si>
  <si>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</si>
  <si>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</si>
  <si>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</si>
  <si>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</si>
  <si>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</si>
  <si>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</si>
  <si>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</si>
  <si>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</si>
  <si>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</si>
  <si>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</si>
  <si>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</si>
  <si>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</si>
  <si>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</si>
  <si>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</si>
  <si>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</si>
  <si>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</si>
  <si>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</si>
  <si>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</si>
  <si>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</si>
  <si>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</si>
  <si>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</si>
  <si>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</si>
  <si>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</si>
  <si>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</si>
  <si>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</si>
  <si>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</si>
  <si>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</si>
  <si>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</si>
  <si>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</si>
  <si>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</si>
  <si>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</si>
  <si>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</si>
  <si>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</si>
  <si>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</si>
  <si>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</si>
  <si>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</si>
  <si>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</si>
  <si>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</si>
  <si>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</si>
  <si>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</si>
  <si>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</si>
  <si>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</si>
  <si>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</si>
  <si>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</si>
  <si>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</si>
  <si>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</si>
  <si>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</si>
  <si>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</si>
  <si>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</si>
  <si>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</si>
  <si>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</si>
  <si>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</si>
  <si>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</si>
  <si>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</si>
  <si>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</si>
  <si>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</si>
  <si>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</si>
  <si>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</si>
  <si>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</si>
  <si>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</si>
  <si>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</si>
  <si>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</si>
  <si>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</si>
  <si>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</si>
  <si>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</si>
  <si>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</si>
  <si>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</si>
  <si>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</si>
  <si>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</si>
  <si>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</si>
  <si>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</si>
  <si>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</si>
  <si>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</si>
  <si>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</si>
  <si>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</si>
  <si>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</si>
  <si>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</si>
  <si>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</si>
  <si>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</si>
  <si>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</si>
  <si>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</si>
  <si>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</si>
  <si>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</si>
  <si>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</si>
  <si>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</si>
  <si>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</si>
  <si>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</si>
  <si>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</si>
  <si>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</si>
  <si>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</si>
  <si>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</si>
  <si>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</si>
  <si>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</si>
  <si>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</si>
  <si>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</si>
  <si>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</si>
  <si>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</si>
  <si>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</si>
  <si>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</si>
  <si>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</si>
  <si>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</si>
  <si>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</si>
  <si>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</si>
  <si>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</si>
  <si>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</si>
  <si>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</si>
  <si>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</si>
  <si>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</si>
  <si>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</si>
  <si>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</si>
  <si>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</si>
  <si>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</si>
  <si>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</si>
  <si>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</si>
  <si>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</si>
  <si>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</si>
  <si>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</si>
  <si>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</si>
  <si>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</si>
  <si>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</si>
  <si>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</si>
  <si>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</si>
  <si>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</si>
  <si>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</si>
  <si>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</si>
  <si>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</si>
  <si>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</si>
  <si>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</si>
  <si>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</si>
  <si>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</si>
  <si>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</si>
  <si>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</si>
  <si>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</si>
  <si>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</si>
  <si>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</si>
  <si>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</si>
  <si>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</si>
  <si>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</si>
  <si>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</si>
  <si>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</si>
  <si>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</si>
  <si>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</si>
  <si>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</si>
  <si>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</si>
  <si>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</si>
  <si>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</si>
  <si>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</si>
  <si>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</si>
  <si>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</si>
  <si>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</si>
  <si>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</si>
  <si>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</si>
  <si>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</si>
  <si>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</si>
  <si>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</si>
  <si>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</si>
  <si>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</si>
  <si>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</si>
  <si>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</si>
  <si>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</si>
  <si>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</si>
  <si>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</si>
  <si>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</si>
  <si>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</si>
  <si>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</si>
  <si>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</si>
  <si>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</si>
  <si>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</si>
  <si>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</si>
  <si>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</si>
  <si>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</si>
  <si>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</si>
  <si>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</si>
  <si>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</si>
  <si>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</si>
  <si>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</si>
  <si>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</si>
  <si>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</si>
  <si>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</si>
  <si>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</si>
  <si>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</si>
  <si>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</si>
  <si>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</si>
  <si>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</si>
  <si>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</si>
  <si>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</si>
  <si>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</si>
  <si>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</si>
  <si>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</si>
  <si>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</si>
  <si>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</si>
  <si>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</si>
  <si>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</si>
  <si>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</si>
  <si>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</si>
  <si>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</si>
  <si>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</si>
  <si>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</si>
  <si>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</si>
  <si>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</si>
  <si>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</si>
  <si>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</si>
  <si>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</si>
  <si>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</si>
  <si>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</si>
  <si>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</si>
  <si>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</si>
  <si>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</si>
  <si>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</si>
  <si>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</si>
  <si>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</si>
  <si>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</si>
  <si>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</si>
  <si>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</si>
  <si>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</si>
  <si>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</si>
  <si>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</si>
  <si>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</si>
  <si>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</si>
  <si>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</si>
  <si>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</si>
  <si>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</si>
  <si>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</si>
  <si>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</si>
  <si>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</si>
  <si>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</si>
  <si>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</si>
  <si>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</si>
  <si>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</si>
  <si>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</si>
  <si>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</si>
  <si>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</si>
  <si>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</si>
  <si>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</si>
  <si>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</si>
  <si>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</si>
  <si>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</si>
  <si>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</si>
  <si>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</si>
  <si>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</si>
  <si>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</si>
  <si>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</si>
  <si>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</si>
  <si>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</si>
  <si>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</si>
  <si>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</si>
  <si>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</si>
  <si>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</si>
  <si>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</si>
  <si>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</si>
  <si>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</si>
  <si>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</si>
  <si>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</si>
  <si>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</si>
  <si>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</si>
  <si>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</si>
  <si>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</si>
  <si>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</si>
  <si>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</si>
  <si>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</si>
  <si>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</si>
  <si>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</si>
  <si>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</si>
  <si>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</si>
  <si>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</si>
  <si>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</si>
  <si>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</si>
  <si>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</si>
  <si>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</si>
  <si>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</si>
  <si>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</si>
  <si>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</si>
  <si>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</si>
  <si>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</si>
  <si>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</si>
  <si>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</si>
  <si>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</si>
  <si>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</si>
  <si>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</si>
  <si>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</si>
  <si>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</si>
  <si>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</si>
  <si>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</si>
  <si>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</si>
  <si>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</si>
  <si>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</si>
  <si>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</si>
  <si>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</si>
  <si>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</si>
  <si>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</si>
  <si>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</si>
  <si>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</si>
  <si>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</si>
  <si>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</si>
  <si>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</si>
  <si>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</si>
  <si>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</si>
  <si>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</si>
  <si>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</si>
  <si>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</si>
  <si>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</si>
  <si>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</si>
  <si>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</si>
  <si>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</si>
  <si>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</si>
  <si>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</si>
  <si>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</si>
  <si>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</si>
  <si>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</si>
  <si>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</si>
  <si>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</si>
  <si>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</si>
  <si>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</si>
  <si>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</si>
  <si>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</si>
  <si>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</si>
  <si>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</si>
  <si>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</si>
  <si>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</si>
  <si>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</si>
  <si>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</si>
  <si>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</si>
  <si>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</si>
  <si>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</si>
  <si>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</si>
  <si>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</si>
  <si>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</si>
  <si>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</si>
  <si>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</si>
  <si>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</si>
  <si>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</si>
  <si>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</si>
  <si>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</si>
  <si>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</si>
  <si>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</si>
  <si>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</si>
  <si>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</si>
  <si>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</si>
  <si>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</si>
  <si>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</si>
  <si>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</si>
  <si>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</si>
  <si>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</si>
  <si>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</si>
  <si>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</si>
  <si>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</si>
  <si>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</si>
  <si>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</si>
  <si>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</si>
  <si>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</si>
  <si>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</si>
  <si>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</si>
  <si>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</si>
  <si>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</si>
  <si>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</si>
  <si>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</si>
  <si>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</si>
  <si>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</si>
  <si>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</si>
  <si>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</si>
  <si>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</si>
  <si>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</si>
  <si>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</si>
  <si>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</si>
  <si>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</si>
  <si>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</si>
  <si>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</si>
  <si>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</si>
  <si>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</si>
  <si>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</si>
  <si>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</si>
  <si>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</si>
  <si>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</si>
  <si>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</si>
  <si>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</si>
  <si>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</si>
  <si>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</si>
  <si>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</si>
  <si>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</si>
  <si>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</si>
  <si>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</si>
  <si>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</si>
  <si>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</si>
  <si>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</si>
  <si>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</si>
  <si>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</si>
  <si>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</si>
  <si>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</si>
  <si>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</si>
  <si>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</si>
  <si>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</si>
  <si>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</si>
  <si>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</si>
  <si>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</si>
  <si>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</si>
  <si>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</si>
  <si>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</si>
  <si>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</si>
  <si>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</si>
  <si>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</si>
  <si>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</si>
  <si>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</si>
  <si>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</si>
  <si>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</si>
  <si>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</si>
  <si>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</si>
  <si>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</si>
  <si>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</si>
  <si>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</si>
  <si>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</si>
  <si>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</si>
  <si>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</si>
  <si>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</si>
  <si>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</si>
  <si>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</si>
  <si>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</si>
  <si>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</si>
  <si>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</si>
  <si>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</si>
  <si>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</si>
  <si>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</si>
  <si>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</si>
  <si>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</si>
  <si>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</si>
  <si>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</si>
  <si>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</si>
  <si>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</si>
  <si>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</si>
  <si>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</si>
  <si>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</si>
  <si>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</si>
  <si>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</si>
  <si>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</si>
  <si>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</si>
  <si>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</si>
  <si>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</si>
  <si>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</si>
  <si>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</si>
  <si>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</si>
  <si>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</si>
  <si>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</si>
  <si>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</si>
  <si>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</si>
  <si>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</si>
  <si>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</si>
  <si>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</si>
  <si>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</si>
  <si>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</si>
  <si>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</si>
  <si>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</si>
  <si>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</si>
  <si>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</si>
  <si>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</si>
  <si>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</si>
  <si>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</si>
  <si>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</si>
  <si>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</si>
  <si>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</si>
  <si>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</si>
  <si>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</si>
  <si>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</si>
  <si>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</si>
  <si>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</si>
  <si>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</si>
  <si>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</si>
  <si>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</si>
  <si>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</si>
  <si>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</si>
  <si>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</si>
  <si>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</si>
  <si>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</si>
  <si>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</si>
  <si>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</si>
  <si>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</si>
  <si>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</si>
  <si>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</si>
  <si>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</si>
  <si>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</si>
  <si>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</si>
  <si>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</si>
  <si>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</si>
  <si>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</si>
  <si>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</si>
  <si>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</si>
  <si>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</si>
  <si>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</si>
  <si>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</si>
  <si>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</si>
  <si>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</si>
  <si>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</si>
  <si>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</si>
  <si>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</si>
  <si>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</si>
  <si>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</si>
  <si>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</si>
  <si>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</si>
  <si>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</si>
  <si>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</si>
  <si>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</si>
  <si>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</si>
  <si>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</si>
  <si>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</si>
  <si>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</si>
  <si>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</si>
  <si>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</si>
  <si>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</si>
  <si>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</si>
  <si>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</si>
  <si>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</si>
  <si>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</si>
  <si>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</si>
  <si>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</si>
  <si>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</si>
  <si>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</si>
  <si>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</si>
  <si>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</si>
  <si>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</si>
  <si>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</si>
  <si>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</si>
  <si>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</si>
  <si>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</si>
  <si>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</si>
  <si>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</si>
  <si>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</si>
  <si>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</si>
  <si>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</si>
  <si>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</si>
  <si>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</si>
  <si>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</si>
  <si>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</si>
  <si>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</si>
  <si>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</si>
  <si>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</si>
  <si>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</si>
  <si>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</si>
  <si>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</si>
  <si>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</si>
  <si>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</si>
  <si>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</si>
  <si>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</si>
  <si>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</si>
  <si>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</si>
  <si>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</si>
  <si>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</si>
  <si>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</si>
  <si>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</si>
  <si>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</si>
  <si>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</si>
  <si>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</si>
  <si>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</si>
  <si>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</si>
  <si>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</si>
  <si>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</si>
  <si>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</si>
  <si>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</si>
  <si>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</si>
  <si>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</si>
  <si>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</si>
  <si>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</si>
  <si>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</si>
  <si>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</si>
  <si>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</si>
  <si>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</si>
  <si>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</si>
  <si>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</si>
  <si>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</si>
  <si>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</si>
  <si>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</si>
  <si>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</si>
  <si>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</si>
  <si>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</si>
  <si>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</si>
  <si>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</si>
  <si>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</si>
  <si>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</si>
  <si>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</si>
  <si>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</si>
  <si>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</si>
  <si>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</si>
  <si>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</si>
  <si>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</si>
  <si>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</si>
  <si>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</si>
  <si>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</si>
  <si>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</si>
  <si>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</si>
  <si>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</si>
  <si>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</si>
  <si>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</si>
  <si>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</si>
  <si>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</si>
  <si>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</si>
  <si>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</si>
  <si>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</si>
  <si>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</si>
  <si>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</si>
  <si>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</si>
  <si>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</si>
  <si>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</si>
  <si>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</si>
  <si>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</si>
  <si>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</si>
  <si>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</si>
  <si>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</si>
  <si>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</si>
  <si>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</si>
  <si>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</si>
  <si>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</si>
  <si>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</si>
  <si>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</si>
  <si>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</si>
  <si>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</si>
  <si>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</si>
  <si>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</si>
  <si>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</si>
  <si>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</si>
  <si>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</si>
  <si>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</si>
  <si>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</si>
  <si>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</si>
  <si>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</si>
  <si>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</si>
  <si>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</si>
  <si>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</si>
  <si>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</si>
  <si>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</si>
  <si>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</si>
  <si>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</si>
  <si>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</si>
  <si>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</si>
  <si>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</si>
  <si>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</si>
  <si>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</si>
  <si>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</si>
  <si>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</si>
  <si>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</si>
  <si>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</si>
  <si>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</si>
  <si>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</si>
  <si>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</si>
  <si>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</si>
  <si>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</si>
  <si>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</si>
  <si>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</si>
  <si>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</si>
  <si>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</si>
  <si>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</si>
  <si>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</si>
  <si>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</si>
  <si>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</si>
  <si>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</si>
  <si>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</si>
  <si>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</si>
  <si>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</si>
  <si>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</si>
  <si>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</si>
  <si>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</si>
  <si>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</si>
  <si>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</si>
  <si>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</si>
  <si>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</si>
  <si>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</si>
  <si>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</si>
  <si>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</si>
  <si>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</si>
  <si>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</si>
  <si>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</si>
  <si>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</si>
  <si>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</si>
  <si>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</si>
  <si>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</si>
  <si>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</si>
  <si>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</si>
  <si>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</si>
  <si>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</si>
  <si>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</si>
  <si>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</si>
  <si>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</si>
  <si>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</si>
  <si>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</si>
  <si>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</si>
  <si>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</si>
  <si>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</si>
  <si>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</si>
  <si>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</si>
  <si>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</si>
  <si>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</si>
  <si>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</si>
  <si>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</si>
  <si>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</si>
  <si>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</si>
  <si>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</si>
  <si>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</si>
  <si>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</si>
  <si>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</si>
  <si>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</si>
  <si>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</si>
  <si>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</si>
  <si>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</si>
  <si>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</si>
  <si>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</si>
  <si>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</si>
  <si>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</si>
  <si>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</si>
  <si>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</si>
  <si>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</si>
  <si>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</si>
  <si>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</si>
  <si>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</si>
  <si>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</si>
  <si>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</si>
  <si>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</si>
  <si>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</si>
  <si>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</si>
  <si>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</si>
  <si>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</si>
  <si>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</si>
  <si>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</si>
  <si>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</si>
  <si>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</si>
  <si>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</si>
  <si>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</si>
  <si>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</si>
  <si>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</si>
  <si>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</si>
  <si>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</si>
  <si>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</si>
  <si>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</si>
  <si>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</si>
  <si>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</si>
  <si>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</si>
  <si>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</si>
  <si>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</si>
  <si>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</si>
  <si>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</si>
  <si>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</si>
  <si>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</si>
  <si>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</si>
  <si>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</si>
  <si>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</si>
  <si>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</si>
  <si>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</si>
  <si>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</si>
  <si>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</si>
  <si>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</si>
  <si>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</si>
  <si>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</si>
  <si>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</si>
  <si>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</si>
  <si>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</si>
  <si>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</si>
  <si>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</si>
  <si>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</si>
  <si>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</si>
  <si>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</si>
  <si>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</si>
  <si>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</si>
  <si>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</si>
  <si>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</si>
  <si>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</si>
  <si>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</si>
  <si>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</si>
  <si>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</si>
  <si>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</si>
  <si>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</si>
  <si>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</si>
  <si>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</si>
  <si>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</si>
  <si>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</si>
  <si>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</si>
  <si>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</si>
  <si>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</si>
  <si>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</si>
  <si>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</si>
  <si>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</si>
  <si>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</si>
  <si>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</si>
  <si>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</si>
  <si>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</si>
  <si>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</si>
  <si>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</si>
  <si>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</si>
  <si>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</si>
  <si>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</si>
  <si>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</si>
  <si>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</si>
  <si>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</si>
  <si>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</si>
  <si>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</si>
  <si>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</si>
  <si>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</si>
  <si>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</si>
  <si>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</si>
  <si>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</si>
  <si>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</si>
  <si>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</si>
  <si>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</si>
  <si>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</si>
  <si>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</si>
  <si>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</si>
  <si>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</si>
  <si>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</si>
  <si>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</si>
  <si>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</si>
  <si>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</si>
  <si>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</si>
  <si>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</si>
  <si>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</si>
  <si>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</si>
  <si>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</si>
  <si>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</si>
  <si>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</si>
  <si>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</si>
  <si>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</si>
  <si>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</si>
  <si>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</si>
  <si>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</si>
  <si>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</si>
  <si>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</si>
  <si>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</si>
  <si>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</si>
  <si>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</si>
  <si>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</si>
  <si>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</si>
  <si>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</si>
  <si>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</si>
  <si>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</si>
  <si>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</si>
  <si>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</si>
  <si>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</si>
  <si>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</si>
  <si>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</si>
  <si>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</si>
  <si>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</si>
  <si>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</si>
  <si>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</si>
  <si>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</si>
  <si>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</si>
  <si>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</si>
  <si>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</si>
  <si>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</si>
  <si>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</si>
  <si>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</si>
  <si>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</si>
  <si>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</si>
  <si>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</si>
  <si>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</si>
  <si>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</si>
  <si>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</si>
  <si>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</si>
  <si>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</si>
  <si>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</si>
  <si>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</si>
  <si>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</si>
  <si>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</si>
  <si>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</si>
  <si>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</si>
  <si>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</si>
  <si>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</si>
  <si>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</si>
  <si>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</si>
  <si>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</si>
  <si>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</si>
  <si>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</si>
  <si>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</si>
  <si>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</si>
  <si>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</si>
  <si>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</si>
  <si>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</si>
  <si>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</si>
  <si>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</si>
  <si>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</si>
  <si>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</si>
  <si>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</si>
  <si>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</si>
  <si>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</si>
  <si>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</si>
  <si>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</si>
  <si>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</si>
  <si>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</si>
  <si>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</si>
  <si>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</si>
  <si>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</si>
  <si>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</si>
  <si>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</si>
  <si>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</si>
  <si>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</si>
  <si>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</si>
  <si>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</si>
  <si>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</si>
  <si>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</si>
  <si>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</si>
  <si>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</si>
  <si>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</si>
  <si>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</si>
  <si>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</si>
  <si>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</si>
  <si>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</si>
  <si>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</si>
  <si>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</si>
  <si>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</si>
  <si>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</si>
  <si>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</si>
  <si>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</si>
  <si>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</si>
  <si>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</si>
  <si>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</si>
  <si>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</si>
  <si>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</si>
  <si>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</si>
  <si>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</si>
  <si>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</si>
  <si>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</si>
  <si>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</si>
  <si>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</si>
  <si>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</si>
  <si>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</si>
  <si>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</si>
  <si>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</si>
  <si>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</si>
  <si>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</si>
  <si>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</si>
  <si>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</si>
  <si>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</si>
  <si>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</si>
  <si>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</si>
  <si>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</si>
  <si>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</si>
  <si>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</si>
  <si>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</si>
  <si>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</si>
  <si>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</si>
  <si>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</si>
  <si>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</si>
  <si>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</si>
  <si>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</si>
  <si>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</si>
  <si>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</si>
  <si>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</si>
  <si>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</si>
  <si>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</si>
  <si>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</si>
  <si>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</si>
  <si>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</si>
  <si>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</si>
  <si>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</si>
  <si>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</si>
  <si>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</si>
  <si>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</si>
  <si>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</si>
  <si>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</si>
  <si>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</si>
  <si>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</si>
  <si>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</si>
  <si>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</si>
  <si>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</si>
  <si>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</si>
  <si>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</si>
  <si>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</si>
  <si>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</si>
  <si>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</si>
  <si>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</si>
  <si>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</si>
  <si>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</si>
  <si>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</si>
  <si>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</si>
  <si>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</si>
  <si>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</si>
  <si>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</si>
  <si>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</si>
  <si>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</si>
  <si>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</si>
  <si>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</si>
  <si>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</si>
  <si>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</si>
  <si>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</si>
  <si>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</si>
  <si>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</si>
  <si>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</si>
  <si>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</si>
  <si>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</si>
  <si>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</si>
  <si>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</si>
  <si>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</si>
  <si>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</si>
  <si>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</si>
  <si>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</si>
  <si>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</si>
  <si>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</si>
  <si>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</si>
  <si>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</si>
  <si>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</si>
  <si>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</si>
  <si>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</si>
  <si>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</si>
  <si>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</si>
  <si>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</si>
  <si>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</si>
  <si>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</si>
  <si>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</si>
  <si>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</si>
  <si>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</si>
  <si>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</si>
  <si>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</si>
  <si>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</si>
  <si>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</si>
  <si>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</si>
  <si>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</si>
  <si>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</si>
  <si>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</si>
  <si>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</si>
  <si>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</si>
  <si>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</si>
  <si>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</si>
  <si>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</si>
  <si>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</si>
  <si>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</si>
  <si>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</si>
  <si>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</si>
  <si>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</si>
  <si>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</si>
  <si>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</si>
  <si>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</si>
  <si>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</si>
  <si>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</si>
  <si>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</si>
  <si>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</si>
  <si>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</si>
  <si>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</si>
  <si>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</si>
  <si>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</si>
  <si>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</si>
  <si>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</si>
  <si>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</si>
  <si>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</si>
  <si>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</si>
  <si>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</si>
  <si>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</si>
  <si>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</si>
  <si>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</si>
  <si>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</si>
  <si>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</si>
  <si>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</si>
  <si>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</si>
  <si>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</si>
  <si>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</si>
  <si>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</si>
  <si>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</si>
  <si>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</si>
  <si>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</si>
  <si>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</si>
  <si>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</si>
  <si>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</si>
  <si>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</si>
  <si>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</si>
  <si>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</si>
  <si>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</si>
  <si>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</si>
  <si>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</si>
  <si>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</si>
  <si>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</si>
  <si>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</si>
  <si>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</si>
  <si>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</si>
  <si>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</si>
  <si>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</si>
  <si>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</si>
  <si>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</si>
  <si>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</si>
  <si>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</si>
  <si>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</si>
  <si>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</si>
  <si>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</si>
  <si>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</si>
  <si>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</si>
  <si>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</si>
  <si>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</si>
  <si>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</si>
  <si>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</si>
  <si>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</si>
  <si>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</si>
  <si>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</si>
  <si>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</si>
  <si>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</si>
  <si>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</si>
  <si>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</si>
  <si>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</si>
  <si>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</si>
  <si>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</si>
  <si>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</si>
  <si>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</si>
  <si>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</si>
  <si>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</si>
  <si>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</si>
  <si>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</si>
  <si>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</si>
  <si>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</si>
  <si>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</si>
  <si>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</si>
  <si>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</si>
  <si>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</si>
  <si>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</si>
  <si>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</si>
  <si>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</si>
  <si>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</si>
  <si>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</si>
  <si>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</si>
  <si>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</si>
  <si>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</si>
  <si>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</si>
  <si>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</si>
  <si>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</si>
  <si>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</si>
  <si>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</si>
  <si>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</si>
  <si>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</si>
  <si>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</si>
  <si>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</si>
  <si>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</si>
  <si>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</si>
  <si>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</si>
  <si>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</si>
  <si>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</si>
  <si>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</si>
  <si>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</si>
  <si>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</si>
  <si>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</si>
  <si>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</si>
  <si>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</si>
  <si>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</si>
  <si>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</si>
  <si>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</si>
  <si>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</si>
  <si>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</si>
  <si>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</si>
  <si>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</si>
  <si>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</si>
  <si>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</si>
  <si>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</si>
  <si>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</si>
  <si>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</si>
  <si>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</si>
  <si>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</si>
  <si>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</si>
  <si>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</si>
  <si>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</si>
  <si>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</si>
  <si>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</si>
  <si>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</si>
  <si>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</si>
  <si>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</si>
  <si>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</si>
  <si>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</si>
  <si>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</si>
  <si>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</si>
  <si>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</si>
  <si>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</si>
  <si>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</si>
  <si>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</si>
  <si>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</si>
  <si>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</si>
  <si>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</si>
  <si>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</si>
  <si>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</si>
  <si>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</si>
  <si>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</si>
  <si>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</si>
  <si>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</si>
  <si>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</si>
  <si>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</si>
  <si>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</si>
  <si>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</si>
  <si>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</si>
  <si>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</si>
  <si>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</si>
  <si>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</si>
  <si>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</si>
  <si>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</si>
  <si>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</si>
  <si>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</si>
  <si>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</si>
  <si>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</si>
  <si>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</si>
  <si>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</si>
  <si>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</si>
  <si>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</si>
  <si>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</si>
  <si>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</si>
  <si>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</si>
  <si>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</si>
  <si>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</si>
  <si>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</si>
  <si>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</si>
  <si>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</si>
  <si>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</si>
  <si>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</si>
  <si>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</si>
  <si>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</si>
  <si>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</si>
  <si>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</si>
  <si>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</si>
  <si>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</si>
  <si>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</si>
  <si>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</si>
  <si>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</si>
  <si>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</si>
  <si>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</si>
  <si>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</si>
  <si>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</si>
  <si>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</si>
  <si>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</si>
  <si>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</si>
  <si>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</si>
  <si>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</si>
  <si>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</si>
  <si>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</si>
  <si>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</si>
  <si>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</si>
  <si>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</si>
  <si>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</si>
  <si>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</si>
  <si>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</si>
  <si>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</si>
  <si>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</si>
  <si>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</si>
  <si>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</si>
  <si>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</si>
  <si>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</si>
  <si>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</si>
  <si>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</si>
  <si>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</si>
  <si>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</si>
  <si>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</si>
  <si>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</si>
  <si>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</si>
  <si>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</si>
  <si>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</si>
  <si>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</si>
  <si>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</si>
  <si>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</si>
  <si>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</si>
  <si>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</si>
  <si>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</si>
  <si>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</si>
  <si>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</si>
  <si>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</si>
  <si>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</si>
  <si>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</si>
  <si>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</si>
  <si>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</si>
  <si>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</si>
  <si>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</si>
  <si>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</si>
  <si>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</si>
  <si>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</si>
  <si>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</si>
  <si>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</si>
  <si>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</si>
  <si>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</si>
  <si>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</si>
  <si>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</si>
  <si>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</si>
  <si>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</si>
  <si>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</si>
  <si>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</si>
  <si>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</si>
  <si>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</si>
  <si>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</si>
  <si>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</si>
  <si>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</si>
  <si>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</si>
  <si>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</si>
  <si>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</si>
  <si>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</si>
  <si>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</si>
  <si>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</si>
  <si>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</si>
  <si>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</si>
  <si>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</si>
  <si>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</si>
  <si>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</si>
  <si>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</si>
  <si>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</si>
  <si>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</si>
  <si>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</si>
  <si>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</si>
  <si>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</si>
  <si>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</si>
  <si>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</si>
  <si>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</si>
  <si>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</si>
  <si>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</si>
  <si>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</si>
  <si>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</si>
  <si>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</si>
  <si>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</si>
  <si>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</si>
  <si>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</si>
  <si>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</si>
  <si>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</si>
  <si>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</si>
  <si>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</si>
  <si>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</si>
  <si>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</si>
  <si>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</si>
  <si>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</si>
  <si>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</si>
  <si>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</si>
  <si>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</si>
  <si>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</si>
  <si>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</si>
  <si>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</si>
  <si>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</si>
  <si>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</si>
  <si>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</si>
  <si>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</si>
  <si>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</si>
  <si>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</si>
  <si>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</si>
  <si>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</si>
  <si>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</si>
  <si>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</si>
  <si>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</si>
  <si>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</si>
  <si>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</si>
  <si>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</si>
  <si>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</si>
  <si>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</si>
  <si>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</si>
  <si>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</si>
  <si>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</si>
  <si>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</si>
  <si>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</si>
  <si>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</si>
  <si>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</si>
  <si>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</si>
  <si>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</si>
  <si>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</si>
  <si>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</si>
  <si>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</si>
  <si>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</si>
  <si>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</si>
  <si>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</si>
  <si>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</si>
  <si>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</si>
  <si>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</si>
  <si>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</si>
  <si>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</si>
  <si>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</si>
  <si>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</si>
  <si>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</si>
  <si>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</si>
  <si>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</si>
  <si>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</si>
  <si>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</si>
  <si>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</si>
  <si>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</si>
  <si>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</si>
  <si>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</si>
  <si>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</si>
  <si>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</si>
  <si>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</si>
  <si>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</si>
  <si>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</si>
  <si>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</si>
  <si>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</si>
  <si>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</si>
  <si>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</si>
  <si>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</si>
  <si>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</si>
  <si>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</si>
  <si>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</si>
  <si>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</si>
  <si>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</si>
  <si>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</si>
  <si>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</si>
  <si>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</si>
  <si>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</si>
  <si>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</si>
  <si>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</si>
  <si>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</si>
  <si>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</si>
  <si>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</si>
  <si>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</si>
  <si>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</si>
  <si>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</si>
  <si>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</si>
  <si>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</si>
  <si>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</si>
  <si>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</si>
  <si>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</si>
  <si>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</si>
  <si>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</si>
  <si>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</si>
  <si>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</si>
  <si>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</si>
  <si>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</si>
  <si>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</si>
  <si>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</si>
  <si>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</si>
  <si>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</si>
  <si>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</si>
  <si>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</si>
  <si>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</si>
  <si>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</si>
  <si>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</si>
  <si>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</si>
  <si>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</si>
  <si>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</si>
  <si>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</si>
  <si>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</si>
  <si>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</si>
  <si>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</si>
  <si>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</si>
  <si>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</si>
  <si>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</si>
  <si>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</si>
  <si>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</si>
  <si>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</si>
  <si>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</si>
  <si>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</si>
  <si>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</si>
  <si>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</si>
  <si>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</si>
  <si>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</si>
  <si>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</si>
  <si>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</si>
  <si>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</si>
  <si>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</si>
  <si>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</si>
  <si>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</si>
  <si>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</si>
  <si>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</si>
  <si>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</si>
  <si>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</si>
  <si>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</si>
  <si>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</si>
  <si>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</si>
  <si>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</si>
  <si>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</si>
  <si>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</si>
  <si>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</si>
  <si>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</si>
  <si>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</si>
  <si>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</si>
  <si>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</si>
  <si>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</si>
  <si>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</si>
  <si>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</si>
  <si>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</si>
  <si>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</si>
  <si>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</si>
  <si>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</si>
  <si>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</si>
  <si>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</si>
  <si>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</si>
  <si>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</si>
  <si>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</si>
  <si>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</si>
  <si>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</si>
  <si>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</si>
  <si>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</si>
  <si>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</si>
  <si>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</si>
  <si>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</si>
  <si>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</si>
  <si>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</si>
  <si>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</si>
  <si>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</si>
  <si>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</si>
  <si>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</si>
  <si>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</si>
  <si>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</si>
  <si>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</si>
  <si>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</si>
  <si>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</si>
  <si>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</si>
  <si>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</si>
  <si>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</si>
  <si>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</si>
  <si>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</si>
  <si>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</si>
  <si>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</si>
  <si>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</si>
  <si>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</si>
  <si>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</si>
  <si>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</si>
  <si>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</si>
  <si>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</si>
  <si>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</si>
  <si>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</si>
  <si>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</si>
  <si>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</si>
  <si>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</si>
  <si>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</si>
  <si>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</si>
  <si>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</si>
  <si>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</si>
  <si>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</si>
  <si>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</si>
  <si>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</si>
  <si>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</si>
  <si>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</si>
  <si>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</si>
  <si>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</si>
  <si>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</si>
  <si>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</si>
  <si>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</si>
  <si>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</si>
  <si>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</si>
  <si>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</si>
  <si>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</si>
  <si>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</si>
  <si>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</si>
  <si>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</si>
  <si>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</si>
  <si>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</si>
  <si>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</si>
  <si>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</si>
  <si>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</si>
  <si>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</si>
  <si>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</si>
  <si>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</si>
  <si>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</si>
  <si>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</si>
  <si>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</si>
  <si>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</si>
  <si>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</si>
  <si>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</si>
  <si>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</si>
  <si>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</si>
  <si>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</si>
  <si>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</si>
  <si>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</si>
  <si>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</si>
  <si>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</si>
  <si>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</si>
  <si>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</si>
  <si>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</si>
  <si>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</si>
  <si>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</si>
  <si>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</si>
  <si>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</si>
  <si>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</si>
  <si>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</si>
  <si>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</si>
  <si>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</si>
  <si>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</si>
  <si>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</si>
  <si>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</si>
  <si>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</si>
  <si>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</si>
  <si>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</si>
  <si>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</si>
  <si>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</si>
  <si>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</si>
  <si>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</si>
  <si>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</si>
  <si>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</si>
  <si>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</si>
  <si>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</si>
  <si>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</si>
  <si>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</si>
  <si>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</si>
  <si>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</si>
  <si>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</si>
  <si>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</si>
  <si>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</si>
  <si>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</si>
  <si>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</si>
  <si>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</si>
  <si>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</si>
  <si>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</si>
  <si>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</si>
  <si>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</si>
  <si>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</si>
  <si>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</si>
  <si>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</si>
  <si>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</si>
  <si>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</si>
  <si>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</si>
  <si>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</si>
  <si>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</si>
  <si>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</si>
  <si>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</si>
  <si>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</si>
  <si>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</si>
  <si>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</si>
  <si>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</si>
  <si>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</si>
  <si>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</si>
  <si>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</si>
  <si>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</si>
  <si>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</si>
  <si>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</si>
  <si>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</si>
  <si>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</si>
  <si>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</si>
  <si>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</si>
  <si>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</si>
  <si>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</si>
  <si>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</si>
  <si>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</si>
  <si>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</si>
  <si>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</si>
  <si>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</si>
  <si>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</si>
  <si>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</si>
  <si>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</si>
  <si>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</si>
  <si>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</si>
  <si>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</si>
  <si>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</si>
  <si>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</si>
  <si>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</si>
  <si>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</si>
  <si>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</si>
  <si>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</si>
  <si>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</si>
  <si>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</si>
  <si>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</si>
  <si>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</si>
  <si>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</si>
  <si>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</si>
  <si>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</si>
  <si>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</si>
  <si>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</si>
  <si>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</si>
  <si>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</si>
  <si>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</si>
  <si>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</si>
  <si>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</si>
  <si>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</si>
  <si>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</si>
  <si>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</si>
  <si>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</si>
  <si>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</si>
  <si>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</si>
  <si>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</si>
  <si>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</si>
  <si>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</si>
  <si>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</si>
  <si>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</si>
  <si>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</si>
  <si>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</si>
  <si>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</si>
  <si>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</si>
  <si>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</si>
  <si>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</si>
  <si>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</si>
  <si>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</si>
  <si>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</si>
  <si>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</si>
  <si>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</si>
  <si>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</si>
  <si>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</si>
  <si>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</si>
  <si>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</si>
  <si>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</si>
  <si>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</si>
  <si>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</si>
  <si>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</si>
  <si>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</si>
  <si>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</si>
  <si>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</si>
  <si>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</si>
  <si>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</si>
  <si>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</si>
  <si>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</si>
  <si>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</si>
  <si>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</si>
  <si>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</si>
  <si>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</si>
  <si>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</si>
  <si>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</si>
  <si>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</si>
  <si>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</si>
  <si>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</si>
  <si>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</si>
  <si>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</si>
  <si>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</si>
  <si>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</si>
  <si>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</si>
  <si>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</si>
  <si>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</si>
  <si>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</si>
  <si>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</si>
  <si>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</si>
  <si>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</si>
  <si>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</si>
  <si>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</si>
  <si>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</si>
  <si>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</si>
  <si>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</si>
  <si>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</si>
  <si>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</si>
  <si>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</si>
  <si>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</si>
  <si>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</si>
  <si>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</si>
  <si>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</si>
  <si>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</si>
  <si>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</si>
  <si>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</si>
  <si>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</si>
  <si>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</si>
  <si>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</si>
  <si>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</si>
  <si>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</si>
  <si>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</si>
  <si>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</si>
  <si>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</si>
  <si>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</si>
  <si>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</si>
  <si>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</si>
  <si>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</si>
  <si>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</si>
  <si>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</si>
  <si>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</si>
  <si>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</si>
  <si>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</si>
  <si>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</si>
  <si>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</si>
  <si>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</si>
  <si>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</si>
  <si>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</si>
  <si>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</si>
  <si>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</si>
  <si>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</si>
  <si>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</si>
  <si>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</si>
  <si>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</si>
  <si>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</si>
  <si>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</si>
  <si>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</si>
  <si>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</si>
  <si>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</si>
  <si>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</si>
  <si>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</si>
  <si>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</si>
  <si>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</si>
  <si>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</si>
  <si>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</si>
  <si>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</si>
  <si>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</si>
  <si>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</si>
  <si>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</si>
  <si>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</si>
  <si>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</si>
  <si>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</si>
  <si>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</si>
  <si>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</si>
  <si>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</si>
  <si>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</si>
  <si>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</si>
  <si>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</si>
  <si>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</si>
  <si>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</si>
  <si>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</si>
  <si>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</si>
  <si>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</si>
  <si>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</si>
  <si>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</si>
  <si>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</si>
  <si>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</si>
  <si>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</si>
  <si>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</si>
  <si>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</si>
  <si>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</si>
  <si>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</si>
  <si>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</si>
  <si>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</si>
  <si>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</si>
  <si>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</si>
  <si>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</si>
  <si>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</si>
  <si>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</si>
  <si>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</si>
  <si>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</si>
  <si>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</si>
  <si>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</si>
  <si>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</si>
  <si>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</si>
  <si>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</si>
  <si>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</si>
  <si>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</si>
  <si>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</si>
  <si>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</si>
  <si>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</si>
  <si>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</si>
  <si>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</si>
  <si>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</si>
  <si>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</si>
  <si>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</si>
  <si>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</si>
  <si>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</si>
  <si>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</si>
  <si>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</si>
  <si>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</si>
  <si>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</si>
  <si>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</si>
  <si>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</si>
  <si>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</si>
  <si>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</si>
  <si>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</si>
  <si>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</si>
  <si>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</si>
  <si>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</si>
  <si>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</si>
  <si>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</si>
  <si>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</si>
  <si>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</si>
  <si>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</si>
  <si>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</si>
  <si>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</si>
  <si>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</si>
  <si>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</si>
  <si>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</si>
  <si>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</si>
  <si>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</si>
  <si>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</si>
  <si>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</si>
  <si>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</si>
  <si>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</si>
  <si>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</si>
  <si>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</si>
  <si>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</si>
  <si>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</si>
  <si>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</si>
  <si>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</si>
  <si>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</si>
  <si>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</si>
  <si>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</si>
  <si>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</si>
  <si>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</si>
  <si>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</si>
  <si>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</si>
  <si>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</si>
  <si>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</si>
  <si>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</si>
  <si>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</si>
  <si>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</si>
  <si>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</si>
  <si>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</si>
  <si>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</si>
  <si>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</si>
  <si>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</si>
  <si>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</si>
  <si>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</si>
  <si>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</si>
  <si>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</si>
  <si>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</si>
  <si>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</si>
  <si>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</si>
  <si>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</si>
  <si>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</si>
  <si>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</si>
  <si>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</si>
  <si>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</si>
  <si>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</si>
  <si>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</si>
  <si>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</si>
  <si>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</si>
  <si>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</si>
  <si>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</si>
  <si>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</si>
  <si>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</si>
  <si>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</si>
  <si>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</si>
  <si>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</si>
  <si>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</si>
  <si>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</si>
  <si>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</si>
  <si>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</si>
  <si>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</si>
  <si>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</si>
  <si>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</si>
  <si>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</si>
  <si>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</si>
  <si>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</si>
  <si>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</si>
  <si>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</si>
  <si>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</si>
  <si>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</si>
  <si>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</si>
  <si>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</si>
  <si>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</si>
  <si>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</si>
  <si>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</si>
  <si>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</si>
  <si>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</si>
  <si>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</si>
  <si>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</si>
  <si>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</si>
  <si>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</si>
  <si>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</si>
  <si>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</si>
  <si>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</si>
  <si>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</si>
  <si>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</si>
  <si>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</si>
  <si>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</si>
  <si>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</si>
  <si>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</si>
  <si>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</si>
  <si>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</si>
  <si>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</si>
  <si>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</si>
  <si>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</si>
  <si>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</si>
  <si>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</si>
  <si>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</si>
  <si>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</si>
  <si>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</si>
  <si>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</si>
  <si>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</si>
  <si>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</si>
  <si>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</si>
  <si>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</si>
  <si>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</si>
  <si>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</si>
  <si>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</si>
  <si>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</si>
  <si>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</si>
  <si>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</si>
  <si>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</si>
  <si>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</si>
  <si>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</si>
  <si>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</si>
  <si>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</si>
  <si>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</si>
  <si>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</si>
  <si>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</si>
  <si>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</si>
  <si>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</si>
  <si>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</si>
  <si>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</si>
  <si>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</si>
  <si>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</si>
  <si>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</si>
  <si>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</si>
  <si>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</si>
  <si>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</si>
  <si>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</si>
  <si>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</si>
  <si>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</si>
  <si>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</si>
  <si>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</si>
  <si>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</si>
  <si>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</si>
  <si>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</si>
  <si>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</si>
  <si>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</si>
  <si>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</si>
  <si>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</si>
  <si>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</si>
  <si>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</si>
  <si>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</si>
  <si>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</si>
  <si>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</si>
  <si>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</si>
  <si>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</si>
  <si>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</si>
  <si>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</si>
  <si>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</si>
  <si>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</si>
  <si>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</si>
  <si>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</si>
  <si>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</si>
  <si>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</si>
  <si>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</si>
  <si>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</si>
  <si>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</si>
  <si>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</si>
  <si>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</si>
  <si>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</si>
  <si>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</si>
  <si>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</si>
  <si>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</si>
  <si>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</si>
  <si>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</si>
  <si>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</si>
  <si>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</si>
  <si>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</si>
  <si>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</si>
  <si>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</si>
  <si>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</si>
  <si>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</si>
  <si>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</si>
  <si>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</si>
  <si>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</si>
  <si>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</si>
  <si>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</si>
  <si>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</si>
  <si>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</si>
  <si>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</si>
  <si>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</si>
  <si>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</si>
  <si>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</si>
  <si>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</si>
  <si>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</si>
  <si>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</si>
  <si>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</si>
  <si>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</si>
  <si>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</si>
  <si>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</si>
  <si>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</si>
  <si>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</si>
  <si>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</si>
  <si>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</si>
  <si>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</si>
  <si>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</si>
  <si>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</si>
  <si>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</si>
  <si>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</si>
  <si>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</si>
  <si>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</si>
  <si>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</si>
  <si>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</si>
  <si>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</si>
  <si>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</si>
  <si>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</si>
  <si>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</si>
  <si>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</si>
  <si>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</si>
  <si>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</si>
  <si>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</si>
  <si>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</si>
  <si>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</si>
  <si>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</si>
  <si>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</si>
  <si>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</si>
  <si>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</si>
  <si>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</si>
  <si>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</si>
  <si>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</si>
  <si>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</si>
  <si>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</si>
  <si>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</si>
  <si>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</si>
  <si>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</si>
  <si>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</si>
  <si>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</si>
  <si>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</si>
  <si>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</si>
  <si>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</si>
  <si>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</si>
  <si>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</si>
  <si>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</si>
  <si>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</si>
  <si>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</si>
  <si>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</si>
  <si>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</si>
  <si>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</si>
  <si>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</si>
  <si>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</si>
  <si>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</si>
  <si>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</si>
  <si>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</si>
  <si>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</si>
  <si>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</si>
  <si>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</si>
  <si>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</si>
  <si>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</si>
  <si>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</si>
  <si>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</si>
  <si>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</si>
  <si>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</si>
  <si>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</si>
  <si>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</si>
  <si>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</si>
  <si>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</si>
  <si>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</si>
  <si>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</si>
  <si>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</si>
  <si>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</si>
  <si>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</si>
  <si>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</si>
  <si>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</si>
  <si>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</si>
  <si>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</si>
  <si>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</si>
  <si>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</si>
  <si>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</si>
  <si>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</si>
  <si>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</si>
  <si>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</si>
  <si>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</si>
  <si>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</si>
  <si>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</si>
  <si>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</si>
  <si>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</si>
  <si>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</si>
  <si>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</si>
  <si>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</si>
  <si>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</si>
  <si>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</si>
  <si>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</si>
  <si>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</si>
  <si>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</si>
  <si>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</si>
  <si>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</si>
  <si>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</si>
  <si>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</si>
  <si>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</si>
  <si>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</si>
  <si>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</si>
  <si>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</si>
  <si>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</si>
  <si>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</si>
  <si>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</si>
  <si>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</si>
  <si>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</si>
  <si>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</si>
  <si>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</si>
  <si>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</si>
  <si>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</si>
  <si>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</si>
  <si>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</si>
  <si>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</si>
  <si>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</si>
  <si>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</si>
  <si>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</si>
  <si>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</si>
  <si>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</si>
  <si>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</si>
  <si>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</si>
  <si>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</si>
  <si>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</si>
  <si>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</si>
  <si>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</si>
  <si>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</si>
  <si>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</si>
  <si>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</si>
  <si>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</si>
  <si>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</si>
  <si>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</si>
  <si>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</si>
  <si>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</si>
  <si>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</si>
  <si>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</si>
  <si>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</si>
  <si>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</si>
  <si>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</si>
  <si>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</si>
  <si>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</si>
  <si>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</si>
  <si>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</si>
  <si>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</si>
  <si>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</si>
  <si>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</si>
  <si>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</si>
  <si>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</si>
  <si>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</si>
  <si>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</si>
  <si>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</si>
  <si>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</si>
  <si>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</si>
  <si>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</si>
  <si>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</si>
  <si>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</si>
  <si>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</si>
  <si>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</si>
  <si>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</si>
  <si>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</si>
  <si>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</si>
  <si>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</si>
  <si>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</si>
  <si>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</si>
  <si>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</si>
  <si>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</si>
  <si>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</si>
  <si>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</si>
  <si>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</si>
  <si>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</si>
  <si>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</si>
  <si>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</si>
  <si>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</si>
  <si>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</si>
  <si>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</si>
  <si>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</si>
  <si>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</si>
  <si>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</si>
  <si>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</si>
  <si>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</si>
  <si>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</si>
  <si>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</si>
  <si>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</si>
  <si>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</si>
  <si>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</si>
  <si>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</si>
  <si>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</si>
  <si>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</si>
  <si>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</si>
  <si>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</si>
  <si>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</si>
  <si>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</si>
  <si>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</si>
  <si>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</si>
  <si>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</si>
  <si>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</si>
  <si>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</si>
  <si>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</si>
  <si>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</si>
  <si>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</si>
  <si>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</si>
  <si>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</si>
  <si>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</si>
  <si>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</si>
  <si>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</si>
  <si>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</si>
  <si>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</si>
  <si>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</si>
  <si>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</si>
  <si>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</si>
  <si>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</si>
  <si>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</si>
  <si>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</si>
  <si>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</si>
  <si>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</si>
  <si>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</si>
  <si>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</si>
  <si>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</si>
  <si>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</si>
  <si>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</si>
  <si>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</si>
  <si>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</si>
  <si>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</si>
  <si>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</si>
  <si>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</si>
  <si>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</si>
  <si>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</si>
  <si>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</si>
  <si>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</si>
  <si>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</si>
  <si>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</si>
  <si>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</si>
  <si>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</si>
  <si>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</si>
  <si>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</si>
  <si>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</si>
  <si>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</si>
  <si>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</si>
  <si>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</si>
  <si>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</si>
  <si>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</si>
  <si>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</si>
  <si>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</si>
  <si>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</si>
  <si>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</si>
  <si>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</si>
  <si>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</si>
  <si>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</si>
  <si>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</si>
  <si>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</si>
  <si>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</si>
  <si>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</si>
  <si>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</si>
  <si>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</si>
  <si>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</si>
  <si>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</si>
  <si>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</si>
  <si>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</si>
  <si>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</si>
  <si>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</si>
  <si>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</si>
  <si>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</si>
  <si>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</si>
  <si>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</si>
  <si>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</si>
  <si>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</si>
  <si>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</si>
  <si>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</si>
  <si>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</si>
  <si>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</si>
  <si>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</si>
  <si>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</si>
  <si>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</si>
  <si>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</si>
  <si>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</si>
  <si>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</si>
  <si>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</si>
  <si>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</si>
  <si>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</si>
  <si>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</si>
  <si>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</si>
  <si>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</si>
  <si>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</si>
  <si>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</si>
  <si>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</si>
  <si>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</si>
  <si>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</si>
  <si>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</si>
  <si>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</si>
  <si>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</si>
  <si>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</si>
  <si>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</si>
  <si>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</si>
  <si>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</si>
  <si>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</si>
  <si>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</si>
  <si>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</si>
  <si>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</si>
  <si>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</si>
  <si>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</si>
  <si>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</si>
  <si>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</si>
  <si>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</si>
  <si>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</si>
  <si>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</si>
  <si>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</si>
  <si>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</si>
  <si>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</si>
  <si>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</si>
  <si>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</si>
  <si>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</si>
  <si>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</si>
  <si>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</si>
  <si>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</si>
  <si>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</si>
  <si>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</si>
  <si>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</si>
  <si>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</si>
  <si>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</si>
  <si>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</si>
  <si>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</si>
  <si>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</si>
  <si>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</si>
  <si>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</si>
  <si>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</si>
  <si>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</si>
  <si>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</si>
  <si>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</si>
  <si>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</si>
  <si>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</si>
  <si>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</si>
  <si>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</si>
  <si>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</si>
  <si>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</si>
  <si>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</si>
  <si>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</si>
  <si>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</si>
  <si>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</si>
  <si>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</si>
  <si>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</si>
  <si>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</si>
  <si>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</si>
  <si>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</si>
  <si>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</si>
  <si>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</si>
  <si>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</si>
  <si>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</si>
  <si>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</si>
  <si>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</si>
  <si>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</si>
  <si>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</si>
  <si>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</si>
  <si>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</si>
  <si>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</si>
  <si>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</si>
  <si>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</si>
  <si>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</si>
  <si>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</si>
  <si>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</si>
  <si>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</si>
  <si>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</si>
  <si>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</si>
  <si>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</si>
  <si>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</si>
  <si>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</si>
  <si>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</si>
  <si>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</si>
  <si>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</si>
  <si>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</si>
  <si>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</si>
  <si>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</si>
  <si>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</si>
  <si>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</si>
  <si>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</si>
  <si>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</si>
  <si>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</si>
  <si>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</si>
  <si>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</si>
  <si>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</si>
  <si>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</si>
  <si>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</si>
  <si>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</si>
  <si>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</si>
  <si>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</si>
  <si>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</si>
  <si>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</si>
  <si>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</si>
  <si>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</si>
  <si>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</si>
  <si>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</si>
  <si>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</si>
  <si>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</si>
  <si>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</si>
  <si>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</si>
  <si>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</si>
  <si>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</si>
  <si>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</si>
  <si>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</si>
  <si>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</si>
  <si>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</si>
  <si>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</si>
  <si>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</si>
  <si>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</si>
  <si>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</si>
  <si>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</si>
  <si>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</si>
  <si>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</si>
  <si>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</si>
  <si>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</si>
  <si>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</si>
  <si>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</si>
  <si>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</si>
  <si>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</si>
  <si>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</si>
  <si>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</si>
  <si>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</si>
  <si>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</si>
  <si>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</si>
  <si>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</si>
  <si>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</si>
  <si>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</si>
  <si>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</si>
  <si>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</si>
  <si>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</si>
  <si>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</si>
  <si>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</si>
  <si>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</si>
  <si>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</si>
  <si>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</si>
  <si>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</si>
  <si>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</si>
  <si>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</si>
  <si>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</si>
  <si>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</si>
  <si>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</si>
  <si>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</si>
  <si>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</si>
  <si>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</si>
  <si>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</si>
  <si>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</si>
  <si>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</si>
  <si>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</si>
  <si>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</si>
  <si>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</si>
  <si>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</si>
  <si>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</si>
  <si>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</si>
  <si>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</si>
  <si>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</si>
  <si>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</si>
  <si>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</si>
  <si>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</si>
  <si>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</si>
  <si>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</si>
  <si>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</si>
  <si>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</si>
  <si>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</si>
  <si>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</si>
  <si>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</si>
  <si>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</si>
  <si>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</si>
  <si>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</si>
  <si>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</si>
  <si>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</si>
  <si>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</si>
  <si>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</si>
  <si>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</si>
  <si>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</si>
  <si>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</si>
  <si>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</si>
  <si>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</si>
  <si>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</si>
  <si>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</si>
  <si>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</si>
  <si>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</si>
  <si>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</si>
  <si>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</si>
  <si>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</si>
  <si>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</si>
  <si>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</si>
  <si>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</si>
  <si>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</si>
  <si>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</si>
  <si>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</si>
  <si>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</si>
  <si>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</si>
  <si>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</si>
  <si>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</si>
  <si>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</si>
  <si>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</si>
  <si>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</si>
  <si>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</si>
  <si>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</si>
  <si>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</si>
  <si>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</si>
  <si>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</si>
  <si>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</si>
  <si>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</si>
  <si>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</si>
  <si>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</si>
  <si>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</si>
  <si>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</si>
  <si>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</si>
  <si>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</si>
  <si>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</si>
  <si>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</si>
  <si>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</si>
  <si>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</si>
  <si>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</si>
  <si>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</si>
  <si>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</si>
  <si>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</si>
  <si>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</si>
  <si>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</si>
  <si>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</si>
  <si>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</si>
  <si>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</si>
  <si>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</si>
  <si>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</si>
  <si>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</si>
  <si>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</si>
  <si>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</si>
  <si>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</si>
  <si>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</si>
  <si>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</si>
  <si>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</si>
  <si>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</si>
  <si>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</si>
  <si>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</si>
  <si>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</si>
  <si>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</si>
  <si>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</si>
  <si>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</si>
  <si>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</si>
  <si>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</si>
  <si>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</si>
  <si>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</si>
  <si>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</si>
  <si>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</si>
  <si>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</si>
  <si>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</si>
  <si>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</si>
  <si>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</si>
  <si>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</si>
  <si>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</si>
  <si>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</si>
  <si>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</si>
  <si>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</si>
  <si>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</si>
  <si>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</si>
  <si>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</si>
  <si>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</si>
  <si>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</si>
  <si>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</si>
  <si>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</si>
  <si>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</si>
  <si>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</si>
  <si>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</si>
  <si>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</si>
  <si>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</si>
  <si>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</si>
  <si>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</si>
  <si>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</si>
  <si>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</si>
  <si>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</si>
  <si>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</si>
  <si>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</si>
  <si>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</si>
  <si>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</si>
  <si>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</si>
  <si>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</si>
  <si>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</si>
  <si>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</si>
  <si>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</si>
  <si>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</si>
  <si>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</si>
  <si>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</si>
  <si>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</si>
  <si>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</si>
  <si>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</si>
  <si>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</si>
  <si>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</si>
  <si>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</si>
  <si>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</si>
  <si>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</si>
  <si>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</si>
  <si>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</si>
  <si>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</si>
  <si>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</si>
  <si>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</si>
  <si>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</si>
  <si>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</si>
  <si>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</si>
  <si>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</si>
  <si>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</si>
  <si>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</si>
  <si>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</si>
  <si>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</si>
  <si>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</si>
  <si>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</si>
  <si>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</si>
  <si>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</si>
  <si>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</si>
  <si>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</si>
  <si>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</si>
  <si>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</si>
  <si>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</si>
  <si>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</si>
  <si>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</si>
  <si>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</si>
  <si>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</si>
  <si>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</si>
  <si>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</si>
  <si>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</si>
  <si>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</si>
  <si>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</si>
  <si>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</si>
  <si>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</si>
  <si>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</si>
  <si>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</si>
  <si>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</si>
  <si>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</si>
  <si>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</si>
  <si>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</si>
  <si>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</si>
  <si>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</si>
  <si>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</si>
  <si>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</si>
  <si>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</si>
  <si>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</si>
  <si>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</si>
  <si>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</si>
  <si>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</si>
  <si>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</si>
  <si>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</si>
  <si>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</si>
  <si>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</si>
  <si>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</si>
  <si>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</si>
  <si>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</si>
  <si>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</si>
  <si>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</si>
  <si>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</si>
  <si>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</si>
  <si>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</si>
  <si>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</si>
  <si>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</si>
  <si>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</si>
  <si>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</si>
  <si>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</si>
  <si>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</si>
  <si>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</si>
  <si>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</si>
  <si>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</si>
  <si>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</si>
  <si>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</si>
  <si>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</si>
  <si>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</si>
  <si>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</si>
  <si>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</si>
  <si>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</si>
  <si>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</si>
  <si>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</si>
  <si>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</si>
  <si>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</si>
  <si>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</si>
  <si>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</si>
  <si>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</si>
  <si>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</si>
  <si>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</si>
  <si>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</si>
  <si>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</si>
  <si>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</si>
  <si>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</si>
  <si>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</si>
  <si>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</si>
  <si>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</si>
  <si>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</si>
  <si>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</si>
  <si>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</si>
  <si>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</si>
  <si>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</si>
  <si>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</si>
  <si>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</si>
  <si>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</si>
  <si>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</si>
  <si>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</si>
  <si>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</si>
  <si>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</si>
  <si>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</si>
  <si>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</si>
  <si>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</si>
  <si>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</si>
  <si>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</si>
  <si>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</si>
  <si>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</si>
  <si>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</si>
  <si>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</si>
  <si>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</si>
  <si>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</si>
  <si>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</si>
  <si>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</si>
  <si>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</si>
  <si>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</si>
  <si>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</si>
  <si>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</si>
  <si>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</si>
  <si>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</si>
  <si>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</si>
  <si>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</si>
  <si>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</si>
  <si>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</si>
  <si>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</si>
  <si>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</si>
  <si>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</si>
  <si>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</si>
  <si>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</si>
  <si>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</si>
  <si>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</si>
  <si>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</si>
  <si>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</si>
  <si>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</si>
  <si>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</si>
  <si>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</si>
  <si>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</si>
  <si>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</si>
  <si>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</si>
  <si>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</si>
  <si>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</si>
  <si>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</si>
  <si>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</si>
  <si>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</si>
  <si>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</si>
  <si>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</si>
  <si>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</si>
  <si>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</si>
  <si>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</si>
  <si>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</si>
  <si>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</si>
  <si>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</si>
  <si>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</si>
  <si>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</si>
  <si>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</si>
  <si>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</si>
  <si>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</si>
  <si>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</si>
  <si>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</si>
  <si>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</si>
  <si>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</si>
  <si>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</si>
  <si>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</si>
  <si>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</si>
  <si>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</si>
  <si>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</si>
  <si>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</si>
  <si>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</si>
  <si>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</si>
  <si>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</si>
  <si>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</si>
  <si>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</si>
  <si>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</si>
  <si>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</si>
  <si>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</si>
  <si>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</si>
  <si>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</si>
  <si>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</si>
  <si>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</si>
  <si>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</si>
  <si>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</si>
  <si>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</si>
  <si>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</si>
  <si>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</si>
  <si>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</si>
  <si>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</si>
  <si>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</si>
  <si>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</si>
  <si>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</si>
  <si>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</si>
  <si>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</si>
  <si>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</si>
  <si>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</si>
  <si>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</si>
  <si>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</si>
  <si>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</si>
  <si>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</si>
  <si>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</si>
  <si>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</si>
  <si>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</si>
  <si>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</si>
  <si>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</si>
  <si>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</si>
  <si>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</si>
  <si>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</si>
  <si>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</si>
  <si>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</si>
  <si>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</si>
  <si>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</si>
  <si>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</si>
  <si>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</si>
  <si>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</si>
  <si>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</si>
  <si>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</si>
  <si>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</si>
  <si>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</si>
  <si>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</si>
  <si>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</si>
  <si>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</si>
  <si>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</si>
  <si>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</si>
  <si>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</si>
  <si>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</si>
  <si>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</si>
  <si>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</si>
  <si>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</si>
  <si>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</si>
  <si>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</si>
  <si>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</si>
  <si>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</si>
  <si>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</si>
  <si>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</si>
  <si>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</si>
  <si>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</si>
  <si>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</si>
  <si>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</si>
  <si>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</si>
  <si>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</si>
  <si>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</si>
  <si>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</si>
  <si>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</si>
  <si>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</si>
  <si>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</si>
  <si>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</si>
  <si>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</si>
  <si>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</si>
  <si>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</si>
  <si>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</si>
  <si>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</si>
  <si>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</si>
  <si>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</si>
  <si>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</si>
  <si>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</si>
  <si>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</si>
  <si>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</si>
  <si>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</si>
  <si>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</si>
  <si>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</si>
  <si>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</si>
  <si>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</si>
  <si>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</si>
  <si>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</si>
  <si>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</si>
  <si>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</si>
  <si>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</si>
  <si>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</si>
  <si>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</si>
  <si>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</si>
  <si>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</si>
  <si>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</si>
  <si>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</si>
  <si>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</si>
  <si>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</si>
  <si>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</si>
  <si>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</si>
  <si>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</si>
  <si>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</si>
  <si>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</si>
  <si>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</si>
  <si>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</si>
  <si>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</si>
  <si>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</si>
  <si>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</si>
  <si>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</si>
  <si>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</si>
  <si>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</si>
  <si>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</si>
  <si>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</si>
  <si>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</si>
  <si>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</si>
  <si>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</si>
  <si>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</si>
  <si>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</si>
  <si>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</si>
  <si>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</si>
  <si>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</si>
  <si>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</si>
  <si>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</si>
  <si>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</si>
  <si>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</si>
  <si>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</si>
  <si>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</si>
  <si>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</si>
  <si>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</si>
  <si>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</si>
  <si>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</si>
  <si>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</si>
  <si>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</si>
  <si>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</si>
  <si>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</si>
  <si>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</si>
  <si>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</si>
  <si>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</si>
  <si>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</si>
  <si>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</si>
  <si>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</si>
  <si>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</si>
  <si>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</si>
  <si>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</si>
  <si>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</si>
  <si>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</si>
  <si>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</si>
  <si>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</si>
  <si>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</si>
  <si>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</si>
  <si>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</si>
  <si>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</si>
  <si>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</si>
  <si>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</si>
  <si>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</si>
  <si>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</si>
  <si>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</si>
  <si>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</si>
  <si>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</si>
  <si>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</si>
  <si>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</si>
  <si>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</si>
  <si>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</si>
  <si>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</si>
  <si>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</si>
  <si>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</si>
  <si>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</si>
  <si>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</si>
  <si>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</si>
  <si>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</si>
  <si>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</si>
  <si>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</si>
  <si>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</si>
  <si>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</si>
  <si>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</si>
  <si>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</si>
  <si>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</si>
  <si>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</si>
  <si>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</si>
  <si>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</si>
  <si>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</si>
  <si>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</si>
  <si>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</si>
  <si>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</si>
  <si>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</si>
  <si>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</si>
  <si>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</si>
  <si>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</si>
  <si>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</si>
  <si>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</si>
  <si>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</si>
  <si>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</si>
  <si>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</si>
  <si>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</si>
  <si>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</si>
  <si>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</si>
  <si>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</si>
  <si>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</si>
  <si>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</si>
  <si>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</si>
  <si>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</si>
  <si>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</si>
  <si>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</si>
  <si>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</si>
  <si>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</si>
  <si>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</si>
  <si>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</si>
  <si>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</si>
  <si>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</si>
  <si>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</si>
  <si>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</si>
  <si>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</si>
  <si>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</si>
  <si>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</si>
  <si>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</si>
  <si>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</si>
  <si>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</si>
  <si>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</si>
  <si>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</si>
  <si>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</si>
  <si>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</si>
  <si>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</si>
  <si>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</si>
  <si>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</si>
  <si>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</si>
  <si>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</si>
  <si>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</si>
  <si>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</si>
  <si>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</si>
  <si>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</si>
  <si>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</si>
  <si>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</si>
  <si>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</si>
  <si>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</si>
  <si>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</si>
  <si>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</si>
  <si>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</si>
  <si>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</si>
  <si>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</si>
  <si>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</si>
  <si>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</si>
  <si>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</si>
  <si>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</si>
  <si>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</si>
  <si>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</si>
  <si>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</si>
  <si>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</si>
  <si>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</si>
  <si>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</si>
  <si>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</si>
  <si>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</si>
  <si>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</si>
  <si>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</si>
  <si>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</si>
  <si>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</si>
  <si>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</si>
  <si>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</si>
  <si>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</si>
  <si>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</si>
  <si>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</si>
  <si>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</si>
  <si>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</si>
  <si>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</si>
  <si>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</si>
  <si>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</si>
  <si>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</si>
  <si>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</si>
  <si>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</si>
  <si>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</si>
  <si>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</si>
  <si>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</si>
  <si>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</si>
  <si>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</si>
  <si>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</si>
  <si>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</si>
  <si>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</si>
  <si>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</si>
  <si>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</si>
  <si>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</si>
  <si>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</si>
  <si>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</si>
  <si>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</si>
  <si>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</si>
  <si>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</si>
  <si>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</si>
  <si>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</si>
  <si>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</si>
  <si>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</si>
  <si>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</si>
  <si>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</si>
  <si>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</si>
  <si>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</si>
  <si>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</si>
  <si>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</si>
  <si>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</si>
  <si>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</si>
  <si>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</si>
  <si>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</si>
  <si>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</si>
  <si>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</si>
  <si>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</si>
  <si>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</si>
  <si>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</si>
  <si>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</si>
  <si>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</si>
  <si>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</si>
  <si>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</si>
  <si>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</si>
  <si>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</si>
  <si>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</si>
  <si>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</si>
  <si>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</si>
  <si>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</si>
  <si>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</si>
  <si>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</si>
  <si>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</si>
  <si>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</si>
  <si>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</si>
  <si>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</si>
  <si>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</si>
  <si>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</si>
  <si>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</si>
  <si>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</si>
  <si>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</si>
  <si>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</si>
  <si>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</si>
  <si>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</si>
  <si>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</si>
  <si>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</si>
  <si>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</si>
  <si>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</si>
  <si>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</si>
  <si>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</si>
  <si>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</si>
  <si>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</si>
  <si>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</si>
  <si>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</si>
  <si>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</si>
  <si>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</si>
  <si>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</si>
  <si>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</si>
  <si>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</si>
  <si>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</si>
  <si>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</si>
  <si>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</si>
  <si>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</si>
  <si>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</si>
  <si>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</si>
  <si>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</si>
  <si>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</si>
  <si>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</si>
  <si>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</si>
  <si>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</si>
  <si>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</si>
  <si>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</si>
  <si>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</si>
  <si>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</si>
  <si>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</si>
  <si>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</si>
  <si>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</si>
  <si>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</si>
  <si>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</si>
  <si>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</si>
  <si>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</si>
  <si>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</si>
  <si>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</si>
  <si>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</si>
  <si>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</si>
  <si>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</si>
  <si>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</si>
  <si>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</si>
  <si>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</si>
  <si>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</si>
  <si>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</si>
  <si>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</si>
  <si>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</si>
  <si>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</si>
  <si>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</si>
  <si>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</si>
  <si>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</si>
  <si>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</si>
  <si>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</si>
  <si>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</si>
  <si>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</si>
  <si>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</si>
  <si>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</si>
  <si>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</si>
  <si>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</si>
  <si>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</si>
  <si>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</si>
  <si>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</si>
  <si>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</si>
  <si>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</si>
  <si>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</si>
  <si>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</si>
  <si>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</si>
  <si>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</si>
  <si>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</si>
  <si>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</si>
  <si>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</si>
  <si>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</si>
  <si>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</si>
  <si>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</si>
  <si>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</si>
  <si>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</si>
  <si>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</si>
  <si>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</si>
  <si>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</si>
  <si>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</si>
  <si>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</si>
  <si>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</si>
  <si>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</si>
  <si>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</si>
  <si>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</si>
  <si>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</si>
  <si>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</si>
  <si>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</si>
  <si>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</si>
  <si>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</si>
  <si>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</si>
  <si>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</si>
  <si>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</si>
  <si>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</si>
  <si>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</si>
  <si>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</si>
  <si>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</si>
  <si>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</si>
  <si>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</si>
  <si>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</si>
  <si>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</si>
  <si>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</si>
  <si>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</si>
  <si>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</si>
  <si>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</si>
  <si>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</si>
  <si>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</si>
  <si>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</si>
  <si>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</si>
  <si>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</si>
  <si>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</si>
  <si>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</si>
  <si>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</si>
  <si>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</si>
  <si>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</si>
  <si>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</si>
  <si>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</si>
  <si>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</si>
  <si>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</si>
  <si>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</si>
  <si>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</si>
  <si>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</si>
  <si>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</si>
  <si>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</si>
  <si>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</si>
  <si>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</si>
  <si>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</si>
  <si>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</si>
  <si>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</si>
  <si>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</si>
  <si>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</si>
  <si>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</si>
  <si>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</si>
  <si>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</si>
  <si>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</si>
  <si>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</si>
  <si>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</si>
  <si>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</si>
  <si>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</si>
  <si>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</si>
  <si>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</si>
  <si>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</si>
  <si>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</si>
  <si>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</si>
  <si>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</si>
  <si>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</si>
  <si>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</si>
  <si>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</si>
  <si>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</si>
  <si>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</si>
  <si>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</si>
  <si>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</si>
  <si>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</si>
  <si>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</si>
  <si>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</si>
  <si>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</si>
  <si>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</si>
  <si>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</si>
  <si>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</si>
  <si>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</si>
  <si>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</si>
  <si>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</si>
  <si>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</si>
  <si>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</si>
  <si>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</si>
  <si>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</si>
  <si>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</si>
  <si>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</si>
  <si>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</si>
  <si>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</si>
  <si>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</si>
  <si>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</si>
  <si>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</si>
  <si>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</si>
  <si>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</si>
  <si>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</si>
  <si>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</si>
  <si>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</si>
  <si>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</si>
  <si>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</si>
  <si>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</si>
  <si>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</si>
  <si>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</si>
  <si>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</si>
  <si>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</si>
  <si>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</si>
  <si>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</si>
  <si>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</si>
  <si>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</si>
  <si>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</si>
  <si>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</si>
  <si>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</si>
  <si>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</si>
  <si>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</si>
  <si>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</si>
  <si>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</si>
  <si>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</si>
  <si>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</si>
  <si>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</si>
  <si>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</si>
  <si>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</si>
  <si>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</si>
  <si>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</si>
  <si>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</si>
  <si>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</si>
  <si>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</si>
  <si>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</si>
  <si>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</si>
  <si>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</si>
  <si>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</si>
  <si>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</si>
  <si>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</si>
  <si>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</si>
  <si>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</si>
  <si>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</si>
  <si>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</si>
  <si>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</si>
  <si>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</si>
  <si>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</si>
  <si>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</si>
  <si>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</si>
  <si>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</si>
  <si>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</si>
  <si>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</si>
  <si>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</si>
  <si>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</si>
  <si>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</si>
  <si>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</si>
  <si>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</si>
  <si>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</si>
  <si>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</si>
  <si>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</si>
  <si>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</si>
  <si>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</si>
  <si>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</si>
  <si>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</si>
  <si>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</si>
  <si>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</si>
  <si>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</si>
  <si>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</si>
  <si>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</si>
  <si>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</si>
  <si>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</si>
  <si>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</si>
  <si>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</si>
  <si>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</si>
  <si>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</si>
  <si>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</si>
  <si>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</si>
  <si>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</si>
  <si>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</si>
  <si>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</si>
  <si>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</si>
  <si>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</si>
  <si>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</si>
  <si>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</si>
  <si>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</si>
  <si>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</si>
  <si>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</si>
  <si>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</si>
  <si>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</si>
  <si>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</si>
  <si>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</si>
  <si>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</si>
  <si>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</si>
  <si>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</si>
  <si>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</si>
  <si>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</si>
  <si>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</si>
  <si>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</si>
  <si>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</si>
  <si>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</si>
  <si>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</si>
  <si>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</si>
  <si>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</si>
  <si>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</si>
  <si>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</si>
  <si>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</si>
  <si>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</si>
  <si>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</si>
  <si>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</si>
  <si>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</si>
  <si>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</si>
  <si>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</si>
  <si>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</si>
  <si>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</si>
  <si>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</si>
  <si>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</si>
  <si>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</si>
  <si>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</si>
  <si>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</si>
  <si>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</si>
  <si>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</si>
  <si>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</si>
  <si>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</si>
  <si>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</si>
  <si>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</si>
  <si>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</si>
  <si>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</si>
  <si>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</si>
  <si>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</si>
  <si>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</si>
  <si>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</si>
  <si>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</si>
  <si>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</si>
  <si>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</si>
  <si>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</si>
  <si>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</si>
  <si>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</si>
  <si>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</si>
  <si>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</si>
  <si>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</si>
  <si>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</si>
  <si>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</si>
  <si>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</si>
  <si>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</si>
  <si>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</si>
  <si>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</si>
  <si>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</si>
  <si>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</si>
  <si>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</si>
  <si>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</si>
  <si>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</si>
  <si>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</si>
  <si>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</si>
  <si>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</si>
  <si>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</si>
  <si>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</si>
  <si>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</si>
  <si>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</si>
  <si>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</si>
  <si>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</si>
  <si>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</si>
  <si>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</si>
  <si>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</si>
  <si>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</si>
  <si>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</si>
  <si>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</si>
  <si>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</si>
  <si>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</si>
  <si>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</si>
  <si>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</si>
  <si>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</si>
  <si>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</si>
  <si>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</si>
  <si>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</si>
  <si>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</si>
  <si>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</si>
  <si>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</si>
  <si>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</si>
  <si>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</si>
  <si>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</si>
  <si>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</si>
  <si>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</si>
  <si>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</si>
  <si>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</si>
  <si>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</si>
  <si>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</si>
  <si>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</si>
  <si>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</si>
  <si>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</si>
  <si>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</si>
  <si>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</si>
  <si>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</si>
  <si>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</si>
  <si>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</si>
  <si>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</si>
  <si>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</si>
  <si>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</si>
  <si>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</si>
  <si>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</si>
  <si>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</si>
  <si>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</si>
  <si>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</si>
  <si>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</si>
  <si>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</si>
  <si>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</si>
  <si>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</si>
  <si>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</si>
  <si>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</si>
  <si>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</si>
  <si>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</si>
  <si>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</si>
  <si>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</si>
  <si>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</si>
  <si>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</si>
  <si>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</si>
  <si>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</si>
  <si>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</si>
  <si>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</si>
  <si>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</si>
  <si>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</si>
  <si>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</si>
  <si>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</si>
  <si>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</si>
  <si>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</si>
  <si>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</si>
  <si>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</si>
  <si>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</si>
  <si>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</si>
  <si>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</si>
  <si>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</si>
  <si>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</si>
  <si>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</si>
  <si>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</si>
  <si>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</si>
  <si>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</si>
  <si>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</si>
  <si>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</si>
  <si>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</si>
  <si>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</si>
  <si>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</si>
  <si>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</si>
  <si>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</si>
  <si>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</si>
  <si>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</si>
  <si>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</si>
  <si>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</si>
  <si>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</si>
  <si>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</si>
  <si>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</si>
  <si>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</si>
  <si>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</si>
  <si>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</si>
  <si>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</si>
  <si>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</si>
  <si>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</si>
  <si>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</si>
  <si>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</si>
  <si>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</si>
  <si>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</si>
  <si>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</si>
  <si>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</si>
  <si>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</si>
  <si>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</si>
  <si>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</si>
  <si>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</si>
  <si>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</si>
  <si>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</si>
  <si>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</si>
  <si>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</si>
  <si>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</si>
  <si>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</si>
  <si>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</si>
  <si>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</si>
  <si>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</si>
  <si>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</si>
  <si>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</si>
  <si>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</si>
  <si>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</si>
  <si>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</si>
  <si>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</si>
  <si>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</si>
  <si>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</si>
  <si>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</si>
  <si>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</si>
  <si>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</si>
  <si>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</si>
  <si>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</si>
  <si>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</si>
  <si>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</si>
  <si>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</si>
  <si>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</si>
  <si>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</si>
  <si>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</si>
  <si>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</si>
  <si>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</si>
  <si>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</si>
  <si>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</si>
  <si>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</si>
  <si>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</si>
  <si>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</si>
  <si>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</si>
  <si>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</si>
  <si>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</si>
  <si>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</si>
  <si>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</si>
  <si>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</si>
  <si>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</si>
  <si>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</si>
  <si>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</si>
  <si>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</si>
  <si>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</si>
  <si>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</si>
  <si>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</si>
  <si>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</si>
  <si>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</si>
  <si>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</si>
  <si>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</si>
  <si>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</si>
  <si>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</si>
  <si>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</si>
  <si>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</si>
  <si>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</si>
  <si>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</si>
  <si>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</si>
  <si>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</si>
  <si>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</si>
  <si>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</si>
  <si>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</si>
  <si>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</si>
  <si>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</si>
  <si>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</si>
  <si>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</si>
  <si>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</si>
  <si>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</si>
  <si>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</si>
  <si>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</si>
  <si>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</si>
  <si>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</si>
  <si>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</si>
  <si>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</si>
  <si>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</si>
  <si>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</si>
  <si>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</si>
  <si>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</si>
  <si>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</si>
  <si>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</si>
  <si>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</si>
  <si>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</si>
  <si>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</si>
  <si>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</si>
  <si>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</si>
  <si>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</si>
  <si>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</si>
  <si>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</si>
  <si>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</si>
  <si>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</si>
  <si>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</si>
  <si>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</si>
  <si>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</si>
  <si>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</si>
  <si>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</si>
  <si>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</si>
  <si>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</si>
  <si>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</si>
  <si>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</si>
  <si>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</si>
  <si>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</si>
  <si>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</si>
  <si>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</si>
  <si>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</si>
  <si>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</si>
  <si>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</si>
  <si>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</si>
  <si>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</si>
  <si>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</si>
  <si>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</si>
  <si>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</si>
  <si>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</si>
  <si>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</si>
  <si>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</si>
  <si>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</si>
  <si>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</si>
  <si>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</si>
  <si>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</si>
  <si>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</si>
  <si>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</si>
  <si>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</si>
  <si>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</si>
  <si>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</si>
  <si>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</si>
  <si>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</si>
  <si>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</si>
  <si>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</si>
  <si>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</si>
  <si>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</si>
  <si>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</si>
  <si>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</si>
  <si>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</si>
  <si>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</si>
  <si>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</si>
  <si>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</si>
  <si>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</si>
  <si>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</si>
  <si>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</si>
  <si>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</si>
  <si>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</si>
  <si>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</si>
  <si>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</si>
  <si>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</si>
  <si>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</si>
  <si>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</si>
  <si>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</si>
  <si>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</si>
  <si>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</si>
  <si>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</si>
  <si>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</si>
  <si>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</si>
  <si>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</si>
  <si>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</si>
  <si>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</si>
  <si>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</si>
  <si>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</si>
  <si>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</si>
  <si>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</si>
  <si>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</si>
  <si>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</si>
  <si>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</si>
  <si>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</si>
  <si>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</si>
  <si>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</si>
  <si>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</si>
  <si>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</si>
  <si>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</si>
  <si>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</si>
  <si>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</si>
  <si>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</si>
  <si>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</si>
  <si>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</si>
  <si>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</si>
  <si>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</si>
  <si>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</si>
  <si>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</si>
  <si>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</si>
  <si>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</si>
  <si>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</si>
  <si>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</si>
  <si>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</si>
  <si>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</si>
  <si>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</si>
  <si>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</si>
  <si>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</si>
  <si>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</si>
  <si>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</si>
  <si>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</si>
  <si>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</si>
  <si>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</si>
  <si>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</si>
  <si>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</si>
  <si>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</si>
  <si>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</si>
  <si>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</si>
  <si>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</si>
  <si>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</si>
  <si>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</si>
  <si>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</si>
  <si>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</si>
  <si>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</si>
  <si>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</si>
  <si>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</si>
  <si>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</si>
  <si>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</si>
  <si>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</si>
  <si>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</si>
  <si>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</si>
  <si>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</si>
  <si>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</si>
  <si>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</si>
  <si>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</si>
  <si>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</si>
  <si>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</si>
  <si>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</si>
  <si>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</si>
  <si>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</si>
  <si>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</si>
  <si>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</si>
  <si>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</si>
  <si>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</si>
  <si>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</si>
  <si>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</si>
  <si>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</si>
  <si>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</si>
  <si>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</si>
  <si>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</si>
  <si>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</si>
  <si>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</si>
  <si>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</si>
  <si>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</si>
  <si>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</si>
  <si>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</si>
  <si>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</si>
  <si>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</si>
  <si>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</si>
  <si>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</si>
  <si>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</si>
  <si>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</si>
  <si>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</si>
  <si>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</si>
  <si>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</si>
  <si>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</si>
  <si>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</si>
  <si>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</si>
  <si>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</si>
  <si>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</si>
  <si>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</si>
  <si>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</si>
  <si>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</si>
  <si>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</si>
  <si>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</si>
  <si>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</si>
  <si>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</si>
  <si>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</si>
  <si>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</si>
  <si>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</si>
  <si>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</si>
  <si>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</si>
  <si>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</si>
  <si>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</si>
  <si>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</si>
  <si>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</si>
  <si>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</si>
  <si>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</si>
  <si>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</si>
  <si>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</si>
  <si>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</si>
  <si>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</si>
  <si>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</si>
  <si>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</si>
  <si>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</si>
  <si>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</si>
  <si>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</si>
  <si>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</si>
  <si>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</si>
  <si>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</si>
  <si>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</si>
  <si>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</si>
  <si>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</si>
  <si>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</si>
  <si>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</si>
  <si>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</si>
  <si>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</si>
  <si>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</si>
  <si>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</si>
  <si>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</si>
  <si>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</si>
  <si>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</si>
  <si>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</si>
  <si>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</si>
  <si>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</si>
  <si>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</si>
  <si>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</si>
  <si>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</si>
  <si>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</si>
  <si>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</si>
  <si>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</si>
  <si>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</si>
  <si>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</si>
  <si>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</si>
  <si>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</si>
  <si>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</si>
  <si>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</si>
  <si>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</si>
  <si>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</si>
  <si>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</si>
  <si>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</si>
  <si>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</si>
  <si>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</si>
  <si>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</si>
  <si>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</si>
  <si>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</si>
  <si>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</si>
  <si>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</si>
  <si>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</si>
  <si>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</si>
  <si>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</si>
  <si>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</si>
  <si>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</si>
  <si>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</si>
  <si>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</si>
  <si>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</si>
  <si>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</si>
  <si>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</si>
  <si>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</si>
  <si>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</si>
  <si>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</si>
  <si>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</si>
  <si>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</si>
  <si>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</si>
  <si>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</si>
  <si>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</si>
  <si>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</si>
  <si>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</si>
  <si>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</si>
  <si>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</si>
  <si>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</si>
  <si>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</si>
  <si>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</si>
  <si>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</si>
  <si>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</si>
  <si>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</si>
  <si>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</si>
  <si>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</si>
  <si>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</si>
  <si>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</si>
  <si>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</si>
  <si>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</si>
  <si>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</si>
  <si>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</si>
  <si>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</si>
  <si>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</si>
  <si>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</si>
  <si>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</si>
  <si>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</si>
  <si>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</si>
  <si>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</si>
  <si>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</si>
  <si>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</si>
  <si>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</si>
  <si>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</si>
  <si>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</si>
  <si>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</si>
  <si>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</si>
  <si>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</si>
  <si>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</si>
  <si>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</si>
  <si>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</si>
  <si>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</si>
  <si>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</si>
  <si>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</si>
  <si>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</si>
  <si>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</si>
  <si>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</si>
  <si>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</si>
  <si>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</si>
  <si>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</si>
  <si>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</si>
  <si>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</si>
  <si>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</si>
  <si>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</si>
  <si>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</si>
  <si>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</si>
  <si>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</si>
  <si>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</si>
  <si>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</si>
  <si>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</si>
  <si>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</si>
  <si>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</si>
  <si>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</si>
  <si>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</si>
  <si>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</si>
  <si>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</si>
  <si>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</si>
  <si>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</si>
  <si>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</si>
  <si>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</si>
  <si>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</si>
  <si>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</si>
  <si>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</si>
  <si>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</si>
  <si>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</si>
  <si>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</si>
  <si>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</si>
  <si>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</si>
  <si>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</si>
  <si>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</si>
  <si>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</si>
  <si>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</si>
  <si>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</si>
  <si>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</si>
  <si>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</si>
  <si>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</si>
  <si>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</si>
  <si>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</si>
  <si>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</si>
  <si>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</si>
  <si>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</si>
  <si>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</si>
  <si>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</si>
  <si>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</si>
  <si>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</si>
  <si>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</si>
  <si>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</si>
  <si>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</si>
  <si>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</si>
  <si>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</si>
  <si>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</si>
  <si>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</si>
  <si>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</si>
  <si>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</si>
  <si>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</si>
  <si>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</si>
  <si>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</si>
  <si>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</si>
  <si>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</si>
  <si>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</si>
  <si>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</si>
  <si>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</si>
  <si>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</si>
  <si>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</si>
  <si>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</si>
  <si>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</si>
  <si>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</si>
  <si>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</si>
  <si>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</si>
  <si>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</si>
  <si>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</si>
  <si>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</si>
  <si>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</si>
  <si>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</si>
  <si>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</si>
  <si>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</si>
  <si>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</si>
  <si>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</si>
  <si>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</si>
  <si>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</si>
  <si>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</si>
  <si>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</si>
  <si>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</si>
  <si>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</si>
  <si>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</si>
  <si>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</si>
  <si>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</si>
  <si>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</si>
  <si>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</si>
  <si>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</si>
  <si>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</si>
  <si>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</si>
  <si>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</si>
  <si>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</si>
  <si>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</si>
  <si>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</si>
  <si>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</si>
  <si>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</si>
  <si>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</si>
  <si>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</si>
  <si>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</si>
  <si>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</si>
  <si>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</si>
  <si>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</si>
  <si>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</si>
  <si>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</si>
  <si>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</si>
  <si>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</si>
  <si>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</si>
  <si>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</si>
  <si>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</si>
  <si>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</si>
  <si>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</si>
  <si>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</si>
  <si>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</si>
  <si>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</si>
  <si>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</si>
  <si>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</si>
  <si>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</si>
  <si>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</si>
  <si>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</si>
  <si>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</si>
  <si>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</si>
  <si>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</si>
  <si>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</si>
  <si>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</si>
  <si>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</si>
  <si>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</si>
  <si>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</si>
  <si>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</si>
  <si>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</si>
  <si>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</si>
  <si>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</si>
  <si>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</si>
  <si>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</si>
  <si>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</si>
  <si>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</si>
  <si>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</si>
  <si>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</si>
  <si>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</si>
  <si>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</si>
  <si>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</si>
  <si>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</si>
  <si>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</si>
  <si>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</si>
  <si>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</si>
  <si>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</si>
  <si>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</si>
  <si>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</si>
  <si>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</si>
  <si>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</si>
  <si>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</si>
  <si>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</si>
  <si>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</si>
  <si>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</si>
  <si>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</si>
  <si>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</si>
  <si>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</si>
  <si>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</si>
  <si>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</si>
  <si>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</si>
  <si>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</si>
  <si>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</si>
  <si>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</si>
  <si>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</si>
  <si>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</si>
  <si>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</si>
  <si>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</si>
  <si>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</si>
  <si>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</si>
  <si>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</si>
  <si>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</si>
  <si>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</si>
  <si>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</si>
  <si>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</si>
  <si>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</si>
  <si>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</si>
  <si>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</si>
  <si>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</si>
  <si>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</si>
  <si>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</si>
  <si>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</si>
  <si>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</si>
  <si>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</si>
  <si>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</si>
  <si>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</si>
  <si>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</si>
  <si>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</si>
  <si>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</si>
  <si>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</si>
  <si>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</si>
  <si>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</si>
  <si>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</si>
  <si>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</si>
  <si>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</si>
  <si>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</si>
  <si>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</si>
  <si>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</si>
  <si>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</si>
  <si>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</si>
  <si>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</si>
  <si>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</si>
  <si>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</si>
  <si>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</si>
  <si>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</si>
  <si>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</si>
  <si>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</si>
  <si>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</si>
  <si>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</si>
  <si>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</si>
  <si>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</si>
  <si>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</si>
  <si>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</si>
  <si>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</si>
  <si>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</si>
  <si>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</si>
  <si>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</si>
  <si>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</si>
  <si>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</si>
  <si>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</si>
  <si>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</si>
  <si>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</si>
  <si>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</si>
  <si>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</si>
  <si>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</si>
  <si>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</si>
  <si>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</si>
  <si>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</si>
  <si>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</si>
  <si>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</si>
  <si>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</si>
  <si>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</si>
  <si>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</si>
  <si>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</si>
  <si>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</si>
  <si>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</si>
  <si>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</si>
  <si>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</si>
  <si>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</si>
  <si>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</si>
  <si>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</si>
  <si>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</si>
  <si>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</si>
  <si>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</si>
  <si>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</si>
  <si>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</si>
  <si>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</si>
  <si>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</si>
  <si>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</si>
  <si>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</si>
  <si>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</si>
  <si>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</si>
  <si>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</si>
  <si>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</si>
  <si>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</si>
  <si>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</si>
  <si>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</si>
  <si>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</si>
  <si>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</si>
  <si>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</si>
  <si>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</si>
  <si>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</si>
  <si>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</si>
  <si>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</si>
  <si>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</si>
  <si>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</si>
  <si>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</si>
  <si>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</si>
  <si>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</si>
  <si>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</si>
  <si>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</si>
  <si>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</si>
  <si>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</si>
  <si>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</si>
  <si>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</si>
  <si>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</si>
  <si>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</si>
  <si>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</si>
  <si>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</si>
  <si>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</si>
  <si>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</si>
  <si>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</si>
  <si>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</si>
  <si>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</si>
  <si>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</si>
  <si>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</si>
  <si>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</si>
  <si>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</si>
  <si>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</si>
  <si>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</si>
  <si>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</si>
  <si>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</si>
  <si>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</si>
  <si>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</si>
  <si>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</si>
  <si>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</si>
  <si>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</si>
  <si>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</si>
  <si>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</si>
  <si>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</si>
  <si>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</si>
  <si>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</si>
  <si>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</si>
  <si>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</si>
  <si>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</si>
  <si>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</si>
  <si>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</si>
  <si>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</si>
  <si>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</si>
  <si>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</si>
  <si>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</si>
  <si>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</si>
  <si>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</si>
  <si>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</si>
  <si>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</si>
  <si>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</si>
  <si>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</si>
  <si>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</si>
  <si>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</si>
  <si>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</si>
  <si>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</si>
  <si>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</si>
  <si>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</si>
  <si>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</si>
  <si>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</si>
  <si>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</si>
  <si>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</si>
  <si>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</si>
  <si>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</si>
  <si>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</si>
  <si>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</si>
  <si>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</si>
  <si>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</si>
  <si>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</si>
  <si>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</si>
  <si>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</si>
  <si>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</si>
  <si>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</si>
  <si>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</si>
  <si>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</si>
  <si>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</si>
  <si>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</si>
  <si>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</si>
  <si>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</si>
  <si>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</si>
  <si>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</si>
  <si>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</si>
  <si>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</si>
  <si>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</si>
  <si>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</si>
  <si>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</si>
  <si>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</si>
  <si>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</si>
  <si>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</si>
  <si>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</si>
  <si>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</si>
  <si>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</si>
  <si>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</si>
  <si>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</si>
  <si>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</si>
  <si>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</si>
  <si>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</si>
  <si>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</si>
  <si>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</si>
  <si>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</si>
  <si>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</si>
  <si>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</si>
  <si>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</si>
  <si>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</si>
  <si>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</si>
  <si>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</si>
  <si>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</si>
  <si>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</si>
  <si>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</si>
  <si>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</si>
  <si>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</si>
  <si>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</si>
  <si>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</si>
  <si>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</si>
  <si>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</si>
  <si>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</si>
  <si>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</si>
  <si>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</si>
  <si>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</si>
  <si>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</si>
  <si>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</si>
  <si>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</si>
  <si>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</si>
  <si>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</si>
  <si>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</si>
  <si>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</si>
  <si>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</si>
  <si>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</si>
  <si>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</si>
  <si>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</si>
  <si>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</si>
  <si>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</si>
  <si>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</si>
  <si>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</si>
  <si>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</si>
  <si>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</si>
  <si>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</si>
  <si>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</si>
  <si>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</si>
  <si>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</si>
  <si>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</si>
  <si>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</si>
  <si>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</si>
  <si>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</si>
  <si>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</si>
  <si>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</si>
  <si>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</si>
  <si>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</si>
  <si>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</si>
  <si>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</si>
  <si>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</si>
  <si>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</si>
  <si>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</si>
  <si>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</si>
  <si>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</si>
  <si>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</si>
  <si>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</si>
  <si>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</si>
  <si>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</si>
  <si>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</si>
  <si>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</si>
  <si>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</si>
  <si>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</si>
  <si>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</si>
  <si>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</si>
  <si>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</si>
  <si>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</si>
  <si>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</si>
  <si>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</si>
  <si>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</si>
  <si>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</si>
  <si>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</si>
  <si>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</si>
  <si>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</si>
  <si>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</si>
  <si>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</si>
  <si>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</si>
  <si>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</si>
  <si>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</si>
  <si>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</si>
  <si>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</si>
  <si>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</si>
  <si>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</si>
  <si>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</si>
  <si>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</si>
  <si>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</si>
  <si>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</si>
  <si>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</si>
  <si>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</si>
  <si>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</si>
  <si>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</si>
  <si>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</si>
  <si>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</si>
  <si>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</si>
  <si>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</si>
  <si>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</si>
  <si>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</si>
  <si>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</si>
  <si>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</si>
  <si>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</si>
  <si>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</si>
  <si>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</si>
  <si>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</si>
  <si>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</si>
  <si>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</si>
  <si>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</si>
  <si>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</si>
  <si>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</si>
  <si>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</si>
  <si>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</si>
  <si>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</si>
  <si>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</si>
  <si>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</si>
  <si>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</si>
  <si>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</si>
  <si>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</si>
  <si>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</si>
  <si>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</si>
  <si>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</si>
  <si>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</si>
  <si>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</si>
  <si>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</si>
  <si>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</si>
  <si>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</si>
  <si>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</si>
  <si>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</si>
  <si>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</si>
  <si>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</si>
  <si>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</si>
  <si>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</si>
  <si>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</si>
  <si>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</si>
  <si>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</si>
  <si>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</si>
  <si>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</si>
  <si>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</si>
  <si>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</si>
  <si>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</si>
  <si>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</si>
  <si>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</si>
  <si>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</si>
  <si>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</si>
  <si>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</si>
  <si>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</si>
  <si>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</si>
  <si>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</si>
  <si>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</si>
  <si>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</si>
  <si>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</si>
  <si>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</si>
  <si>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</si>
  <si>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</si>
  <si>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</si>
  <si>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</si>
  <si>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</si>
  <si>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</si>
  <si>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</si>
  <si>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</si>
  <si>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</si>
  <si>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</si>
  <si>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</si>
  <si>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</si>
  <si>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</si>
  <si>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</si>
  <si>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</si>
  <si>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</si>
  <si>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</si>
  <si>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</si>
  <si>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</si>
  <si>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</si>
  <si>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</si>
  <si>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</si>
  <si>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</si>
  <si>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</si>
  <si>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</si>
  <si>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</si>
  <si>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</si>
  <si>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</si>
  <si>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</si>
  <si>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</si>
  <si>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</si>
  <si>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</si>
  <si>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</si>
  <si>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</si>
  <si>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</si>
  <si>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</si>
  <si>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</si>
  <si>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</si>
  <si>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</si>
  <si>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</si>
  <si>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</si>
  <si>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</si>
  <si>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</si>
  <si>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</si>
  <si>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</si>
  <si>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</si>
  <si>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</si>
  <si>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</si>
  <si>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</si>
  <si>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</si>
  <si>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</si>
  <si>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</si>
  <si>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</si>
  <si>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</si>
  <si>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</si>
  <si>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</si>
  <si>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</si>
  <si>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</si>
  <si>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</si>
  <si>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</si>
  <si>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</si>
  <si>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</si>
  <si>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</si>
  <si>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</si>
  <si>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</si>
  <si>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</si>
  <si>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</si>
  <si>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</si>
  <si>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</si>
  <si>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</si>
  <si>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</si>
  <si>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</si>
  <si>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</si>
  <si>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</si>
  <si>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</si>
  <si>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</si>
  <si>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</si>
  <si>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</si>
  <si>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</si>
  <si>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</si>
  <si>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</si>
  <si>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</si>
  <si>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</si>
  <si>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</si>
  <si>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</si>
  <si>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</si>
  <si>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</si>
  <si>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</si>
  <si>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</si>
  <si>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</si>
  <si>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</si>
  <si>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</si>
  <si>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</si>
  <si>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</si>
  <si>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</si>
  <si>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</si>
  <si>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</si>
  <si>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</si>
  <si>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</si>
  <si>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</si>
  <si>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</si>
  <si>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</si>
  <si>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</si>
  <si>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</si>
  <si>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</si>
  <si>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</si>
  <si>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</si>
  <si>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</si>
  <si>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</si>
  <si>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</si>
  <si>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</si>
  <si>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</si>
  <si>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</si>
  <si>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</si>
  <si>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</si>
  <si>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</si>
  <si>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</si>
  <si>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</si>
  <si>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</si>
  <si>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</si>
  <si>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</si>
  <si>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</si>
  <si>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</si>
  <si>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</si>
  <si>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</si>
  <si>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</si>
  <si>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</si>
  <si>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</si>
  <si>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</si>
  <si>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</si>
  <si>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</si>
  <si>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</si>
  <si>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</si>
  <si>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</si>
  <si>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</si>
  <si>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</si>
  <si>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</si>
  <si>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</si>
  <si>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</si>
  <si>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</si>
  <si>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</si>
  <si>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</si>
  <si>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</si>
  <si>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</si>
  <si>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</si>
  <si>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</si>
  <si>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</si>
  <si>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</si>
  <si>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</si>
  <si>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</si>
  <si>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</si>
  <si>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</si>
  <si>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</si>
  <si>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</si>
  <si>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</si>
  <si>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</si>
  <si>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</si>
  <si>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</si>
  <si>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</si>
  <si>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</si>
  <si>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</si>
  <si>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</si>
  <si>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</si>
  <si>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</si>
  <si>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</si>
  <si>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</si>
  <si>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</si>
  <si>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</si>
  <si>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</si>
  <si>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</si>
  <si>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</si>
  <si>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</si>
  <si>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</si>
  <si>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</si>
  <si>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</si>
  <si>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</si>
  <si>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</si>
  <si>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</si>
  <si>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</si>
  <si>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</si>
  <si>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</si>
  <si>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</si>
  <si>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</si>
  <si>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</si>
  <si>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</si>
  <si>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</si>
  <si>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</si>
  <si>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</si>
  <si>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</si>
  <si>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</si>
  <si>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</si>
  <si>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</si>
  <si>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</si>
  <si>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</si>
  <si>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</si>
  <si>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</si>
  <si>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</si>
  <si>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</si>
  <si>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</si>
  <si>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</si>
  <si>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</si>
  <si>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</si>
  <si>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</si>
  <si>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</si>
  <si>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</si>
  <si>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</si>
  <si>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</si>
  <si>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</si>
  <si>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</si>
  <si>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</si>
  <si>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</si>
  <si>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</si>
  <si>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</si>
  <si>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</si>
  <si>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</si>
  <si>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</si>
  <si>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</si>
  <si>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</si>
  <si>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</si>
  <si>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</si>
  <si>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</si>
  <si>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</si>
  <si>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</si>
  <si>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</si>
  <si>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</si>
  <si>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</si>
  <si>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</si>
  <si>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</si>
  <si>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</si>
  <si>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</si>
  <si>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</si>
  <si>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</si>
  <si>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</si>
  <si>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</si>
  <si>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</si>
  <si>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</si>
  <si>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</si>
  <si>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</si>
  <si>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</si>
  <si>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</si>
  <si>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</si>
  <si>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</si>
  <si>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</si>
  <si>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</si>
  <si>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</si>
  <si>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</si>
  <si>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</si>
  <si>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</si>
  <si>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</si>
  <si>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</si>
  <si>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</si>
  <si>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</si>
  <si>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</si>
  <si>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</si>
  <si>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</si>
  <si>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</si>
  <si>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</si>
  <si>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</si>
  <si>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</si>
  <si>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</si>
  <si>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</si>
  <si>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</si>
  <si>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</si>
  <si>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</si>
  <si>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</si>
  <si>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</si>
  <si>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</si>
  <si>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</si>
  <si>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</si>
  <si>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</si>
  <si>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</si>
  <si>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</si>
  <si>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</si>
  <si>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</si>
  <si>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</si>
  <si>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</si>
  <si>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</si>
  <si>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</si>
  <si>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</si>
  <si>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</si>
  <si>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</si>
  <si>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</si>
  <si>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</si>
  <si>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</si>
  <si>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</si>
  <si>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</si>
  <si>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</si>
  <si>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</si>
  <si>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</si>
  <si>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</si>
  <si>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</si>
  <si>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</si>
  <si>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</si>
  <si>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</si>
  <si>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</si>
  <si>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</si>
  <si>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</si>
  <si>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</si>
  <si>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</si>
  <si>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</si>
  <si>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</si>
  <si>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</si>
  <si>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</si>
  <si>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</si>
  <si>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</si>
  <si>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</si>
  <si>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</si>
  <si>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</si>
  <si>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</si>
  <si>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</si>
  <si>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</si>
  <si>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</si>
  <si>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</si>
  <si>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</si>
  <si>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</si>
  <si>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</si>
  <si>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</si>
  <si>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</si>
  <si>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</si>
  <si>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</si>
  <si>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</si>
  <si>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</si>
  <si>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</si>
  <si>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</si>
  <si>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</si>
  <si>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</si>
  <si>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</si>
  <si>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</si>
  <si>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</si>
  <si>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</si>
  <si>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</si>
  <si>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</si>
  <si>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</si>
  <si>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</si>
  <si>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</si>
  <si>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</si>
  <si>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</si>
  <si>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</si>
  <si>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</si>
  <si>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</si>
  <si>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</si>
  <si>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</si>
  <si>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</si>
  <si>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</si>
  <si>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</si>
  <si>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</si>
  <si>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</si>
  <si>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</si>
  <si>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</si>
  <si>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</si>
  <si>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</si>
  <si>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</si>
  <si>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</si>
  <si>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</si>
  <si>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</si>
  <si>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</si>
  <si>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</si>
  <si>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</si>
  <si>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</si>
  <si>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</si>
  <si>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</si>
  <si>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</si>
  <si>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</si>
  <si>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</si>
  <si>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</si>
  <si>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</si>
  <si>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</si>
  <si>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</si>
  <si>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</si>
  <si>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</si>
  <si>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</si>
  <si>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</si>
  <si>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</si>
  <si>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</si>
  <si>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</si>
  <si>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</si>
  <si>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</si>
  <si>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</si>
  <si>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</si>
  <si>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</si>
  <si>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</si>
  <si>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</si>
  <si>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</si>
  <si>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</si>
  <si>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</si>
  <si>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</si>
  <si>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</si>
  <si>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</si>
  <si>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</si>
  <si>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</si>
  <si>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</si>
  <si>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</si>
  <si>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</si>
  <si>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</si>
  <si>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</si>
  <si>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</si>
  <si>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</si>
  <si>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</si>
  <si>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</si>
  <si>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</si>
  <si>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</si>
  <si>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</si>
  <si>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</si>
  <si>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</si>
  <si>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</si>
  <si>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</si>
  <si>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</si>
  <si>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</si>
  <si>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</si>
  <si>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</si>
  <si>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</si>
  <si>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</si>
  <si>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</si>
  <si>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</si>
  <si>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</si>
  <si>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</si>
  <si>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</si>
  <si>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</si>
  <si>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</si>
  <si>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</si>
  <si>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</si>
  <si>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</si>
  <si>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</si>
  <si>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</si>
  <si>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</si>
  <si>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</si>
  <si>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</si>
  <si>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</si>
  <si>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</si>
  <si>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</si>
  <si>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</si>
  <si>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</si>
  <si>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</si>
  <si>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</si>
  <si>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</si>
  <si>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</si>
  <si>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</si>
  <si>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</si>
  <si>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</si>
  <si>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</si>
  <si>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</si>
  <si>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</si>
  <si>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</si>
  <si>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</si>
  <si>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</si>
  <si>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</si>
  <si>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</si>
  <si>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</si>
  <si>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</si>
  <si>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</si>
  <si>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</si>
  <si>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</si>
  <si>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</si>
  <si>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</si>
  <si>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</si>
  <si>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</si>
  <si>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</si>
  <si>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</si>
  <si>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</si>
  <si>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</si>
  <si>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</si>
  <si>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</si>
  <si>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</si>
  <si>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</si>
  <si>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</si>
  <si>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</si>
  <si>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</si>
  <si>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</si>
  <si>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</si>
  <si>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</si>
  <si>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</si>
  <si>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</si>
  <si>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</si>
  <si>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</si>
  <si>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</si>
  <si>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</si>
  <si>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</si>
  <si>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</si>
  <si>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</si>
  <si>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</si>
  <si>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</si>
  <si>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</si>
  <si>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</si>
  <si>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</si>
  <si>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</si>
  <si>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</si>
  <si>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</si>
  <si>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</si>
  <si>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</si>
  <si>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</si>
  <si>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</si>
  <si>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</si>
  <si>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</si>
  <si>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</si>
  <si>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</si>
  <si>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</si>
  <si>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</si>
  <si>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</si>
  <si>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</si>
  <si>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</si>
  <si>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</si>
  <si>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</si>
  <si>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</si>
  <si>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</si>
  <si>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</si>
  <si>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</si>
  <si>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</si>
  <si>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</si>
  <si>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</si>
  <si>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</si>
  <si>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</si>
  <si>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</si>
  <si>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</si>
  <si>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</si>
  <si>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</si>
  <si>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</si>
  <si>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</si>
  <si>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</si>
  <si>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</si>
  <si>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</si>
  <si>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</si>
  <si>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</si>
  <si>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</si>
  <si>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</si>
  <si>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</si>
  <si>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</si>
  <si>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</si>
  <si>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</si>
  <si>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</si>
  <si>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</si>
  <si>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</si>
  <si>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</si>
  <si>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</si>
  <si>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</si>
  <si>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</si>
  <si>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</si>
  <si>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</si>
  <si>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</si>
  <si>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</si>
  <si>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</si>
  <si>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</si>
  <si>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</si>
  <si>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</si>
  <si>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</si>
  <si>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</si>
  <si>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</si>
  <si>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</si>
  <si>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</si>
  <si>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</si>
  <si>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</si>
  <si>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</si>
  <si>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</si>
  <si>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</si>
  <si>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</si>
  <si>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</si>
  <si>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</si>
  <si>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</si>
  <si>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</si>
  <si>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</si>
  <si>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</si>
  <si>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</si>
  <si>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</si>
  <si>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</si>
  <si>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</si>
  <si>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</si>
  <si>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</si>
  <si>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</si>
  <si>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</si>
  <si>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</si>
  <si>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</si>
  <si>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</si>
  <si>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</si>
  <si>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</si>
  <si>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</si>
  <si>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</si>
  <si>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</si>
  <si>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</si>
  <si>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</si>
  <si>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</si>
  <si>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</si>
  <si>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</si>
  <si>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</si>
  <si>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</si>
  <si>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</si>
  <si>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</si>
  <si>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</si>
  <si>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</si>
  <si>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</si>
  <si>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</si>
  <si>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</si>
  <si>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</si>
  <si>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</si>
  <si>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</si>
  <si>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</si>
  <si>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</si>
  <si>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</si>
  <si>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</si>
  <si>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</si>
  <si>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</si>
  <si>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</si>
  <si>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</si>
  <si>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</si>
  <si>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</si>
  <si>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</si>
  <si>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</si>
  <si>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</si>
  <si>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</si>
  <si>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</si>
  <si>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</si>
  <si>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</si>
  <si>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</si>
  <si>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</si>
  <si>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</si>
  <si>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</si>
  <si>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</si>
  <si>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</si>
  <si>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</si>
  <si>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</si>
  <si>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</si>
  <si>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</si>
  <si>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</si>
  <si>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</si>
  <si>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</si>
  <si>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</si>
  <si>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</si>
  <si>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</si>
  <si>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</si>
  <si>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</si>
  <si>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</si>
  <si>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</si>
  <si>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</si>
  <si>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</si>
  <si>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</si>
  <si>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</si>
  <si>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</si>
  <si>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</si>
  <si>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</si>
  <si>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</si>
  <si>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</si>
  <si>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</si>
  <si>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</si>
  <si>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</si>
  <si>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</si>
  <si>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</si>
  <si>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</si>
  <si>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</si>
  <si>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</si>
  <si>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</si>
  <si>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</si>
  <si>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</si>
  <si>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</si>
  <si>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</si>
  <si>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</si>
  <si>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</si>
  <si>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</si>
  <si>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</si>
  <si>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</si>
  <si>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</si>
  <si>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</si>
  <si>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</si>
  <si>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</si>
  <si>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</si>
  <si>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</si>
  <si>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</si>
  <si>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</si>
  <si>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</si>
  <si>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</si>
  <si>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</si>
  <si>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</si>
  <si>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</si>
  <si>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</si>
  <si>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</si>
  <si>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</si>
  <si>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</si>
  <si>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</si>
  <si>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</si>
  <si>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</si>
  <si>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</si>
  <si>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</si>
  <si>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</si>
  <si>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</si>
  <si>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</si>
  <si>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</si>
  <si>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</si>
  <si>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</si>
  <si>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</si>
  <si>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</si>
  <si>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</si>
  <si>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</si>
  <si>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</si>
  <si>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</si>
  <si>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</si>
  <si>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</si>
  <si>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</si>
  <si>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</si>
  <si>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</si>
  <si>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</si>
  <si>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</si>
  <si>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</si>
  <si>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</si>
  <si>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</si>
  <si>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</si>
  <si>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</si>
  <si>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</si>
  <si>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</si>
  <si>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</si>
  <si>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</si>
  <si>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</si>
  <si>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</si>
  <si>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</si>
  <si>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</si>
  <si>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</si>
  <si>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</si>
  <si>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</si>
  <si>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</si>
  <si>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</si>
  <si>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</si>
  <si>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</si>
  <si>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</si>
  <si>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</si>
  <si>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</si>
  <si>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</si>
  <si>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</si>
  <si>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</si>
  <si>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</si>
  <si>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</si>
  <si>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</si>
  <si>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</si>
  <si>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</si>
  <si>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</si>
  <si>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</si>
  <si>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</si>
  <si>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</si>
  <si>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</si>
  <si>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</si>
  <si>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</si>
  <si>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</si>
  <si>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</si>
  <si>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</si>
  <si>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</si>
  <si>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</si>
  <si>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</si>
  <si>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</si>
  <si>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</si>
  <si>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</si>
  <si>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</si>
  <si>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</si>
  <si>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</si>
  <si>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</si>
  <si>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</si>
  <si>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</si>
  <si>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</si>
  <si>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</si>
  <si>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</si>
  <si>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</si>
  <si>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</si>
  <si>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</si>
  <si>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</si>
  <si>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</si>
  <si>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</si>
  <si>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</si>
  <si>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</si>
  <si>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</si>
  <si>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</si>
  <si>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</si>
  <si>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</si>
  <si>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</si>
  <si>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</si>
  <si>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</si>
  <si>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</si>
  <si>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</si>
  <si>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</si>
  <si>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</si>
  <si>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</si>
  <si>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</si>
  <si>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</si>
  <si>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</si>
  <si>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</si>
  <si>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</si>
  <si>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</si>
  <si>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</si>
  <si>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</si>
  <si>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</si>
  <si>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</si>
  <si>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</si>
  <si>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</si>
  <si>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</si>
  <si>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</si>
  <si>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</si>
  <si>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</si>
  <si>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</si>
  <si>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</si>
  <si>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</si>
  <si>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</si>
  <si>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</si>
  <si>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</si>
  <si>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</si>
  <si>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</si>
  <si>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</si>
  <si>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</si>
  <si>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</si>
  <si>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</si>
  <si>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</si>
  <si>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</si>
  <si>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</si>
  <si>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</si>
  <si>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</si>
  <si>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</si>
  <si>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</si>
  <si>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</si>
  <si>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</si>
  <si>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</si>
  <si>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</si>
  <si>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</si>
  <si>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</si>
  <si>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</si>
  <si>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</si>
  <si>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</si>
  <si>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</si>
  <si>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</si>
  <si>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</si>
  <si>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</si>
  <si>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</si>
  <si>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</si>
  <si>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</si>
  <si>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</si>
  <si>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</si>
  <si>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</si>
  <si>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</si>
  <si>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</si>
  <si>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</si>
  <si>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</si>
  <si>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</si>
  <si>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</si>
  <si>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</si>
  <si>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</si>
  <si>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</si>
  <si>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</si>
  <si>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</si>
  <si>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</si>
  <si>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</si>
  <si>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</si>
  <si>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</si>
  <si>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</si>
  <si>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</si>
  <si>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</si>
  <si>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</si>
  <si>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</si>
  <si>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</si>
  <si>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</si>
  <si>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</si>
  <si>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</si>
  <si>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</si>
  <si>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</si>
  <si>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</si>
  <si>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</si>
  <si>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</si>
  <si>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</si>
  <si>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</si>
  <si>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</si>
  <si>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</si>
  <si>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</si>
  <si>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</si>
  <si>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</si>
  <si>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</si>
  <si>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</si>
  <si>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</si>
  <si>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</si>
  <si>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</si>
  <si>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</si>
  <si>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</si>
  <si>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</si>
  <si>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</si>
  <si>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</si>
  <si>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</si>
  <si>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</si>
  <si>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</si>
  <si>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</si>
  <si>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</si>
  <si>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</si>
  <si>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</si>
  <si>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</si>
  <si>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</si>
  <si>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</si>
  <si>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</si>
  <si>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</si>
  <si>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</si>
  <si>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</si>
  <si>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</si>
  <si>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</si>
  <si>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</si>
  <si>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</si>
  <si>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</si>
  <si>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</si>
  <si>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</si>
  <si>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</si>
  <si>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</si>
  <si>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</si>
  <si>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</si>
  <si>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</si>
  <si>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</si>
  <si>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</si>
  <si>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</si>
  <si>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</si>
  <si>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</si>
  <si>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</si>
  <si>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</si>
  <si>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</si>
  <si>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</si>
  <si>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</si>
  <si>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</si>
  <si>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</si>
  <si>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</si>
  <si>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</si>
  <si>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</si>
  <si>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</si>
  <si>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</si>
  <si>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</si>
  <si>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</si>
  <si>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</si>
  <si>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</si>
  <si>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</si>
  <si>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</si>
  <si>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</si>
  <si>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</si>
  <si>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</si>
  <si>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</si>
  <si>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</si>
  <si>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</si>
  <si>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</si>
  <si>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</si>
  <si>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</si>
  <si>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</si>
  <si>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</si>
  <si>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</si>
  <si>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</si>
  <si>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</si>
  <si>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</si>
  <si>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</si>
  <si>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</si>
  <si>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</si>
  <si>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</si>
  <si>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</si>
  <si>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</si>
  <si>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</si>
  <si>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</si>
  <si>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</si>
  <si>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</si>
  <si>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</si>
  <si>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</si>
  <si>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</si>
  <si>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</si>
  <si>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</si>
  <si>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</si>
  <si>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</si>
  <si>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</si>
  <si>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</si>
  <si>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</si>
  <si>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</si>
  <si>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</si>
  <si>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</si>
  <si>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</si>
  <si>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</si>
  <si>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</si>
  <si>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</si>
  <si>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</si>
  <si>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</si>
  <si>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</si>
  <si>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</si>
  <si>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</si>
  <si>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</si>
  <si>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</si>
  <si>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</si>
  <si>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</si>
  <si>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</si>
  <si>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</si>
  <si>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</si>
  <si>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</si>
  <si>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</si>
  <si>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</si>
  <si>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</si>
  <si>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</si>
  <si>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</si>
  <si>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</si>
  <si>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</si>
  <si>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</si>
  <si>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</si>
  <si>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</si>
  <si>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</si>
  <si>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</si>
  <si>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</si>
  <si>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</si>
  <si>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</si>
  <si>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</si>
  <si>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</si>
  <si>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</si>
  <si>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</si>
  <si>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</si>
  <si>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</si>
  <si>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</si>
  <si>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</si>
  <si>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</si>
  <si>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</si>
  <si>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</si>
  <si>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</si>
  <si>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</si>
  <si>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</si>
  <si>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</si>
  <si>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</si>
  <si>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</si>
  <si>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</si>
  <si>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</si>
  <si>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</si>
  <si>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</si>
  <si>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</si>
  <si>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</si>
  <si>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</si>
  <si>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</si>
  <si>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</si>
  <si>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</si>
  <si>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</si>
  <si>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</si>
  <si>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</si>
  <si>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</si>
  <si>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</si>
  <si>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</si>
  <si>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</si>
  <si>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</si>
  <si>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</si>
  <si>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</si>
  <si>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</si>
  <si>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</si>
  <si>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</si>
  <si>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</si>
  <si>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</si>
  <si>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</si>
  <si>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</si>
  <si>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</si>
  <si>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</si>
  <si>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</si>
  <si>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</si>
  <si>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</si>
  <si>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</si>
  <si>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</si>
  <si>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</si>
  <si>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</si>
  <si>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</si>
  <si>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</si>
  <si>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</si>
  <si>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</si>
  <si>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</si>
  <si>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</si>
  <si>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</si>
  <si>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</si>
  <si>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</si>
  <si>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</si>
  <si>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</si>
  <si>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</si>
  <si>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</si>
  <si>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</si>
  <si>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</si>
  <si>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</si>
  <si>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</si>
  <si>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</si>
  <si>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</si>
  <si>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</si>
  <si>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</si>
  <si>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</si>
  <si>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</si>
  <si>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</si>
  <si>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</si>
  <si>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</si>
  <si>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</si>
  <si>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</si>
  <si>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</si>
  <si>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</si>
  <si>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</si>
  <si>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</si>
  <si>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</si>
  <si>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</si>
  <si>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</si>
  <si>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</si>
  <si>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</si>
  <si>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</si>
  <si>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</si>
  <si>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</si>
  <si>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</si>
  <si>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</si>
  <si>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</si>
  <si>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</si>
  <si>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</si>
  <si>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</si>
  <si>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</si>
  <si>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</si>
  <si>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</si>
  <si>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</si>
  <si>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</si>
  <si>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</si>
  <si>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</si>
  <si>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</si>
  <si>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</si>
  <si>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</si>
  <si>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</si>
  <si>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</si>
  <si>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</si>
  <si>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</si>
  <si>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</si>
  <si>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</si>
  <si>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</si>
  <si>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</si>
  <si>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</si>
  <si>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</si>
  <si>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</si>
  <si>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</si>
  <si>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</si>
  <si>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</si>
  <si>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</si>
  <si>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</si>
  <si>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</si>
  <si>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</si>
  <si>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</si>
  <si>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</si>
  <si>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</si>
  <si>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</si>
  <si>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</si>
  <si>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</si>
  <si>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</si>
  <si>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</si>
  <si>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</si>
  <si>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</si>
  <si>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</si>
  <si>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</si>
  <si>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</si>
  <si>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</si>
  <si>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</si>
  <si>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</si>
  <si>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</si>
  <si>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</si>
  <si>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</si>
  <si>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</si>
  <si>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</si>
  <si>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</si>
  <si>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</si>
  <si>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</si>
  <si>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</si>
  <si>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</si>
  <si>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</si>
  <si>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</si>
  <si>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</si>
  <si>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</si>
  <si>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</si>
  <si>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</si>
  <si>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</si>
  <si>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</si>
  <si>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</si>
  <si>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</si>
  <si>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</si>
  <si>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</si>
  <si>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</si>
  <si>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</si>
  <si>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</si>
  <si>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</si>
  <si>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</si>
  <si>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</si>
  <si>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</si>
  <si>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</si>
  <si>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</si>
  <si>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</si>
  <si>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</si>
  <si>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</si>
  <si>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</si>
  <si>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</si>
  <si>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</si>
  <si>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</si>
  <si>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</si>
  <si>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</si>
  <si>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</si>
  <si>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</si>
  <si>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</si>
  <si>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</si>
  <si>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</si>
  <si>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</si>
  <si>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</si>
  <si>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</si>
  <si>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</si>
  <si>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</si>
  <si>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</si>
  <si>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</si>
  <si>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</si>
  <si>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</si>
  <si>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</si>
  <si>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</si>
  <si>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</si>
  <si>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</si>
  <si>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</si>
  <si>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</si>
  <si>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</si>
  <si>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</si>
  <si>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</si>
  <si>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</si>
  <si>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</si>
  <si>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</si>
  <si>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</si>
  <si>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</si>
  <si>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</si>
  <si>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</si>
  <si>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</si>
  <si>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</si>
  <si>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</si>
  <si>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</si>
  <si>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</si>
  <si>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</si>
  <si>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</si>
  <si>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</si>
  <si>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</si>
  <si>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</si>
  <si>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</si>
  <si>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</si>
  <si>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</si>
  <si>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</si>
  <si>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</si>
  <si>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</si>
  <si>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</si>
  <si>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</si>
  <si>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</si>
  <si>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</si>
  <si>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</si>
  <si>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</si>
  <si>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</si>
  <si>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</si>
  <si>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</si>
  <si>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</si>
  <si>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</si>
  <si>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</si>
  <si>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</si>
  <si>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</si>
  <si>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</si>
  <si>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</si>
  <si>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</si>
  <si>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</si>
  <si>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</si>
  <si>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</si>
  <si>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</si>
  <si>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</si>
  <si>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</si>
  <si>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</si>
  <si>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</si>
  <si>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</si>
  <si>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</si>
  <si>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</si>
  <si>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</si>
  <si>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</si>
  <si>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</si>
  <si>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</si>
  <si>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</si>
  <si>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</si>
  <si>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</si>
  <si>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</si>
  <si>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</si>
  <si>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</si>
  <si>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</si>
  <si>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</si>
  <si>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</si>
  <si>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</si>
  <si>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</si>
  <si>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</si>
  <si>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</si>
  <si>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</si>
  <si>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</si>
  <si>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</si>
  <si>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</si>
  <si>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</si>
  <si>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</si>
  <si>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</si>
  <si>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</si>
  <si>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</si>
  <si>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</si>
  <si>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</si>
  <si>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</si>
  <si>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</si>
  <si>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</si>
  <si>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</si>
  <si>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</si>
  <si>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</si>
  <si>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</si>
  <si>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</si>
  <si>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</si>
  <si>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</si>
  <si>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</si>
  <si>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</si>
  <si>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</si>
  <si>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</si>
  <si>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</si>
  <si>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</si>
  <si>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</si>
  <si>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</si>
  <si>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</si>
  <si>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</si>
  <si>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</si>
  <si>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</si>
  <si>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</si>
  <si>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</si>
  <si>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</si>
  <si>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</si>
  <si>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</si>
  <si>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</si>
  <si>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</si>
  <si>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</si>
  <si>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</si>
  <si>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</si>
  <si>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</si>
  <si>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</si>
  <si>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</si>
  <si>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</si>
  <si>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</si>
  <si>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</si>
  <si>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</si>
  <si>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</si>
  <si>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</si>
  <si>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</si>
  <si>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</si>
  <si>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</si>
  <si>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</si>
  <si>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</si>
  <si>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</si>
  <si>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</si>
  <si>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</si>
  <si>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</si>
  <si>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</si>
  <si>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</si>
  <si>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</si>
  <si>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</si>
  <si>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</si>
  <si>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</si>
  <si>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</si>
  <si>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</si>
  <si>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</si>
  <si>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</si>
  <si>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</si>
  <si>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</si>
  <si>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</si>
  <si>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</si>
  <si>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</si>
  <si>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</si>
  <si>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</si>
  <si>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</si>
  <si>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</si>
  <si>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</si>
  <si>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</si>
  <si>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</si>
  <si>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</si>
  <si>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</si>
  <si>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</si>
  <si>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</si>
  <si>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</si>
  <si>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</si>
  <si>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</si>
  <si>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</si>
  <si>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</si>
  <si>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</si>
  <si>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</si>
  <si>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</si>
  <si>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</si>
  <si>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</si>
  <si>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</si>
  <si>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</si>
  <si>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</si>
  <si>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</si>
  <si>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</si>
  <si>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</si>
  <si>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</si>
  <si>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</si>
  <si>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</si>
  <si>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</si>
  <si>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</si>
  <si>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</si>
  <si>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</si>
  <si>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</si>
  <si>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</si>
  <si>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</si>
  <si>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</si>
  <si>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</si>
  <si>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</si>
  <si>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</si>
  <si>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</si>
  <si>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</si>
  <si>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</si>
  <si>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</si>
  <si>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</si>
  <si>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</si>
  <si>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</si>
  <si>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</si>
  <si>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</si>
  <si>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</si>
  <si>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</si>
  <si>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</si>
  <si>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</si>
  <si>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</si>
  <si>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</si>
  <si>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</si>
  <si>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</si>
  <si>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</si>
  <si>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</si>
  <si>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</si>
  <si>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</si>
  <si>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</si>
  <si>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</si>
  <si>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</si>
  <si>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</si>
  <si>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</si>
  <si>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</si>
  <si>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</si>
  <si>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</si>
  <si>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</si>
  <si>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</si>
  <si>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</si>
  <si>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</si>
  <si>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</si>
  <si>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</si>
  <si>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</si>
  <si>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</si>
  <si>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</si>
  <si>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</si>
  <si>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</si>
  <si>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</si>
  <si>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</si>
  <si>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</si>
  <si>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</si>
  <si>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</si>
  <si>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</si>
  <si>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</si>
  <si>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</si>
  <si>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</si>
  <si>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</si>
  <si>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</si>
  <si>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</si>
  <si>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</si>
  <si>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</si>
  <si>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</si>
  <si>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</si>
  <si>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</si>
  <si>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</si>
  <si>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</si>
  <si>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</si>
  <si>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</si>
  <si>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</si>
  <si>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</si>
  <si>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</si>
  <si>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</si>
  <si>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</si>
  <si>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</si>
  <si>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</si>
  <si>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</si>
  <si>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</si>
  <si>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</si>
  <si>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</si>
  <si>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</si>
  <si>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</si>
  <si>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</si>
  <si>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</si>
  <si>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</si>
  <si>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</si>
  <si>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</si>
  <si>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</si>
  <si>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</si>
  <si>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</si>
  <si>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</si>
  <si>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</si>
  <si>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</si>
  <si>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</si>
  <si>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</si>
  <si>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</si>
  <si>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</si>
  <si>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</si>
  <si>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</si>
  <si>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</si>
  <si>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</si>
  <si>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</si>
  <si>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</si>
  <si>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</si>
  <si>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</si>
  <si>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</si>
  <si>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</si>
  <si>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</si>
  <si>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</si>
  <si>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</si>
  <si>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</si>
  <si>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</si>
  <si>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</si>
  <si>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</si>
  <si>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</si>
  <si>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</si>
  <si>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</si>
  <si>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</si>
  <si>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</si>
  <si>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</si>
  <si>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</si>
  <si>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</si>
  <si>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</si>
  <si>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</si>
  <si>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</si>
  <si>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</si>
  <si>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</si>
  <si>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</si>
  <si>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</si>
  <si>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</si>
  <si>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</si>
  <si>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</si>
  <si>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</si>
  <si>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</si>
  <si>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</si>
  <si>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</si>
  <si>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</si>
  <si>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</si>
  <si>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</si>
  <si>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</si>
  <si>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</si>
  <si>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</si>
  <si>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</si>
  <si>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</si>
  <si>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</si>
  <si>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</si>
  <si>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</si>
  <si>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</si>
  <si>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</si>
  <si>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</si>
  <si>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</si>
  <si>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</si>
  <si>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</si>
  <si>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</si>
  <si>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</si>
  <si>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</si>
  <si>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</si>
  <si>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</si>
  <si>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</si>
  <si>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</si>
  <si>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</si>
  <si>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</si>
  <si>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</si>
  <si>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</si>
  <si>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</si>
  <si>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</si>
  <si>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</si>
  <si>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</si>
  <si>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</si>
  <si>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</si>
  <si>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</si>
  <si>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</si>
  <si>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</si>
  <si>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</si>
  <si>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</si>
  <si>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</si>
  <si>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</si>
  <si>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</si>
  <si>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</si>
  <si>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</si>
  <si>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</si>
  <si>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</si>
  <si>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</si>
  <si>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</si>
  <si>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</si>
  <si>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</si>
  <si>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</si>
  <si>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</si>
  <si>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</si>
  <si>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</si>
  <si>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</si>
  <si>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</si>
  <si>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</si>
  <si>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</si>
  <si>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</si>
  <si>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</si>
  <si>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</si>
  <si>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</si>
  <si>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</si>
  <si>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</si>
  <si>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</si>
  <si>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</si>
  <si>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</si>
  <si>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</si>
  <si>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</si>
  <si>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</si>
  <si>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</si>
  <si>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</si>
  <si>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</si>
  <si>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</si>
  <si>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</si>
  <si>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</si>
  <si>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</si>
  <si>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</si>
  <si>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</si>
  <si>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</si>
  <si>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</si>
  <si>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</si>
  <si>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</si>
  <si>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</si>
  <si>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</si>
  <si>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</si>
  <si>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</si>
  <si>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</si>
  <si>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</si>
  <si>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</si>
  <si>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</si>
  <si>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</si>
  <si>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</si>
  <si>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</si>
  <si>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</si>
  <si>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</si>
  <si>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</si>
  <si>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</si>
  <si>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</si>
  <si>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</si>
  <si>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</si>
  <si>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</si>
  <si>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</si>
  <si>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</si>
  <si>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</si>
  <si>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</si>
  <si>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</si>
  <si>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</si>
  <si>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</si>
  <si>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</si>
  <si>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</si>
  <si>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</si>
  <si>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</si>
  <si>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</si>
  <si>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</si>
  <si>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</si>
  <si>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</si>
  <si>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</si>
  <si>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</si>
  <si>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</si>
  <si>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</si>
  <si>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</si>
  <si>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</si>
  <si>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</si>
  <si>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</si>
  <si>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</si>
  <si>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</si>
  <si>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</si>
  <si>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</si>
  <si>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</si>
  <si>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</si>
  <si>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</si>
  <si>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</si>
  <si>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</si>
  <si>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</si>
  <si>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</si>
  <si>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</si>
  <si>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</si>
  <si>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</si>
  <si>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</si>
  <si>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</si>
  <si>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</si>
  <si>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</si>
  <si>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</si>
  <si>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</si>
  <si>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</si>
  <si>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</si>
  <si>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</si>
  <si>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</si>
  <si>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</si>
  <si>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</si>
  <si>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</si>
  <si>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</si>
  <si>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</si>
  <si>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</si>
  <si>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</si>
  <si>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</si>
  <si>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</si>
  <si>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</si>
  <si>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</si>
  <si>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</si>
  <si>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</si>
  <si>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</si>
  <si>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</si>
  <si>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</si>
  <si>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</si>
  <si>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</si>
  <si>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</si>
  <si>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</si>
  <si>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</si>
  <si>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</si>
  <si>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</si>
  <si>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</si>
  <si>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</si>
  <si>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</si>
  <si>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</si>
  <si>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</si>
  <si>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</si>
  <si>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</si>
  <si>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</si>
  <si>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</si>
  <si>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</si>
  <si>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</si>
  <si>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</si>
  <si>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</si>
  <si>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</si>
  <si>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</si>
  <si>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</si>
  <si>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</si>
  <si>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</si>
  <si>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</si>
  <si>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</si>
  <si>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</si>
  <si>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</si>
  <si>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</si>
  <si>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</si>
  <si>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</si>
  <si>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</si>
  <si>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</si>
  <si>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</si>
  <si>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</si>
  <si>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</si>
  <si>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</si>
  <si>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</si>
  <si>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</si>
  <si>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</si>
  <si>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</si>
  <si>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</si>
  <si>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</si>
  <si>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</si>
  <si>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</si>
  <si>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</si>
  <si>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</si>
  <si>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</si>
  <si>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</si>
  <si>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</si>
  <si>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</si>
  <si>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</si>
  <si>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</si>
  <si>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</si>
  <si>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</si>
  <si>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</si>
  <si>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</si>
  <si>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</si>
  <si>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</si>
  <si>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</si>
  <si>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</si>
  <si>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</si>
  <si>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</si>
  <si>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</si>
  <si>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</si>
  <si>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</si>
  <si>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</si>
  <si>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</si>
  <si>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</si>
  <si>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</si>
  <si>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</si>
  <si>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</si>
  <si>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</si>
  <si>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</si>
  <si>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</si>
  <si>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</si>
  <si>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</si>
  <si>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</si>
  <si>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</si>
  <si>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</si>
  <si>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</si>
  <si>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</si>
  <si>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</si>
  <si>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</si>
  <si>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</si>
  <si>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</si>
  <si>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</si>
  <si>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</si>
  <si>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</si>
  <si>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</si>
  <si>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</si>
  <si>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</si>
  <si>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</si>
  <si>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</si>
  <si>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</si>
  <si>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</si>
  <si>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</si>
  <si>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</si>
  <si>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</si>
  <si>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</si>
  <si>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</si>
  <si>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</si>
  <si>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</si>
  <si>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</si>
  <si>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</si>
  <si>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</si>
  <si>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</si>
  <si>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</si>
  <si>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</si>
  <si>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</si>
  <si>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</si>
  <si>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</si>
  <si>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</si>
  <si>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</si>
  <si>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</si>
  <si>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</si>
  <si>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</si>
  <si>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</si>
  <si>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</si>
  <si>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</si>
  <si>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</si>
  <si>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</si>
  <si>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</si>
  <si>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</si>
  <si>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</si>
  <si>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</si>
  <si>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</si>
  <si>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</si>
  <si>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</si>
  <si>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</si>
  <si>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</si>
  <si>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</si>
  <si>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</si>
  <si>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</si>
  <si>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</si>
  <si>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</si>
  <si>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</si>
  <si>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</si>
  <si>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</si>
  <si>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</si>
  <si>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</si>
  <si>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</si>
  <si>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</si>
  <si>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</si>
  <si>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</si>
  <si>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</si>
  <si>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</si>
  <si>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</si>
  <si>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</si>
  <si>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</si>
  <si>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</si>
  <si>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</si>
  <si>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</si>
  <si>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</si>
  <si>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</si>
  <si>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</si>
  <si>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</si>
  <si>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</si>
  <si>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</si>
  <si>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</si>
  <si>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</si>
  <si>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</si>
  <si>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</si>
  <si>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</si>
  <si>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</si>
  <si>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</si>
  <si>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</si>
  <si>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</si>
  <si>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</si>
  <si>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</si>
  <si>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</si>
  <si>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</si>
  <si>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</si>
  <si>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</si>
  <si>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</si>
  <si>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</si>
  <si>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</si>
  <si>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</si>
  <si>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</si>
  <si>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</si>
  <si>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</si>
  <si>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</si>
  <si>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</si>
  <si>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</si>
  <si>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</si>
  <si>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</si>
  <si>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</si>
  <si>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</si>
  <si>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</si>
  <si>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</si>
  <si>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</si>
  <si>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</si>
  <si>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</si>
  <si>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</si>
  <si>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</si>
  <si>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</si>
  <si>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</si>
  <si>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</si>
  <si>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</si>
  <si>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</si>
  <si>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</si>
  <si>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</si>
  <si>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</si>
  <si>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</si>
  <si>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</si>
  <si>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</si>
  <si>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</si>
  <si>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</si>
  <si>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</si>
  <si>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</si>
  <si>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</si>
  <si>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</si>
  <si>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</si>
  <si>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</si>
  <si>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</si>
  <si>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</si>
  <si>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</si>
  <si>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</si>
  <si>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</si>
  <si>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</si>
  <si>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</si>
  <si>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</si>
  <si>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</si>
  <si>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</si>
  <si>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</si>
  <si>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</si>
  <si>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</si>
  <si>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</si>
  <si>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</si>
  <si>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</si>
  <si>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</si>
  <si>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</si>
  <si>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</si>
  <si>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</si>
  <si>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</si>
  <si>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</si>
  <si>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</si>
  <si>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</si>
  <si>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</si>
  <si>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</si>
  <si>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</si>
  <si>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</si>
  <si>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</si>
  <si>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</si>
  <si>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</si>
  <si>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</si>
  <si>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</si>
  <si>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</si>
  <si>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</si>
  <si>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</si>
  <si>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</si>
  <si>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</si>
  <si>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</si>
  <si>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</si>
  <si>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</si>
  <si>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</si>
  <si>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</si>
  <si>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</si>
  <si>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</si>
  <si>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</si>
  <si>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</si>
  <si>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</si>
  <si>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</si>
  <si>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</si>
  <si>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</si>
  <si>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</si>
  <si>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</si>
  <si>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</si>
  <si>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</si>
  <si>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</si>
  <si>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</si>
  <si>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</si>
  <si>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</si>
  <si>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</si>
  <si>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</si>
  <si>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</si>
  <si>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</si>
  <si>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</si>
  <si>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</si>
  <si>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</si>
  <si>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</si>
  <si>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</si>
  <si>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</si>
  <si>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</si>
  <si>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</si>
  <si>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</si>
  <si>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</si>
  <si>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</si>
  <si>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</si>
  <si>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</si>
  <si>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</si>
  <si>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</si>
  <si>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</si>
  <si>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</si>
  <si>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</si>
  <si>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</si>
  <si>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</si>
  <si>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</si>
  <si>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</si>
  <si>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</si>
  <si>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</si>
  <si>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</si>
  <si>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</si>
  <si>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</si>
  <si>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</si>
  <si>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</si>
  <si>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</si>
  <si>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</si>
  <si>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</si>
  <si>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</si>
  <si>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</si>
  <si>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</si>
  <si>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</si>
  <si>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</si>
  <si>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</si>
  <si>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</si>
  <si>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</si>
  <si>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</si>
  <si>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</si>
  <si>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</si>
  <si>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</si>
  <si>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</si>
  <si>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</si>
  <si>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</si>
  <si>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</si>
  <si>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</si>
  <si>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</si>
  <si>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</si>
  <si>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</si>
  <si>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</si>
  <si>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</si>
  <si>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</si>
  <si>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</si>
  <si>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</si>
  <si>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</si>
  <si>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</si>
  <si>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</si>
  <si>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</si>
  <si>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</si>
  <si>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</si>
  <si>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</si>
  <si>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</si>
  <si>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</si>
  <si>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</si>
  <si>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</si>
  <si>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</si>
  <si>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</si>
  <si>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</si>
  <si>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</si>
  <si>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</si>
  <si>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</si>
  <si>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</si>
  <si>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</si>
  <si>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</si>
  <si>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</si>
  <si>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</si>
  <si>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</si>
  <si>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</si>
  <si>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</si>
  <si>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</si>
  <si>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</si>
  <si>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</si>
  <si>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</si>
  <si>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</si>
  <si>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</si>
  <si>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</si>
  <si>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</si>
  <si>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</si>
  <si>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</si>
  <si>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</si>
  <si>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</si>
  <si>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</si>
  <si>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</si>
  <si>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</si>
  <si>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</si>
  <si>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</si>
  <si>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</si>
  <si>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</si>
  <si>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</si>
  <si>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</si>
  <si>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</si>
  <si>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</si>
  <si>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</si>
  <si>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</si>
  <si>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</si>
  <si>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</si>
  <si>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</si>
  <si>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</si>
  <si>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</si>
  <si>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</si>
  <si>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</si>
  <si>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</si>
  <si>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</si>
  <si>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</si>
  <si>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</si>
  <si>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</si>
  <si>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</si>
  <si>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</si>
  <si>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</si>
  <si>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</si>
  <si>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</si>
  <si>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</si>
  <si>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</si>
  <si>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</si>
  <si>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</si>
  <si>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</si>
  <si>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</si>
  <si>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</si>
  <si>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</si>
  <si>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</si>
  <si>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</si>
  <si>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</si>
  <si>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</si>
  <si>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</si>
  <si>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</si>
  <si>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</si>
  <si>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</si>
  <si>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</si>
  <si>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</si>
  <si>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</si>
  <si>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</si>
  <si>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</si>
  <si>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</si>
  <si>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</si>
  <si>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</si>
  <si>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</si>
  <si>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</si>
  <si>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</si>
  <si>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</si>
  <si>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</si>
  <si>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</si>
  <si>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</si>
  <si>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</si>
  <si>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</si>
  <si>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</si>
  <si>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</si>
  <si>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</si>
  <si>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</si>
  <si>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</si>
  <si>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</si>
  <si>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</si>
  <si>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</si>
  <si>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</si>
  <si>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</si>
  <si>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</si>
  <si>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</si>
  <si>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</si>
  <si>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</si>
  <si>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</si>
  <si>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</si>
  <si>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</si>
  <si>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</si>
  <si>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</si>
  <si>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</si>
  <si>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</si>
  <si>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</si>
  <si>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</si>
  <si>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</si>
  <si>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</si>
  <si>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</si>
  <si>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</si>
  <si>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</si>
  <si>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</si>
  <si>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</si>
  <si>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</si>
  <si>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</si>
  <si>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</si>
  <si>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</si>
  <si>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</si>
  <si>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</si>
  <si>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</si>
  <si>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</si>
  <si>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</si>
  <si>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</si>
  <si>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</si>
  <si>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</si>
  <si>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</si>
  <si>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</si>
  <si>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</si>
  <si>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</si>
  <si>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</si>
  <si>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</si>
  <si>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</si>
  <si>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</si>
  <si>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</si>
  <si>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</si>
  <si>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</si>
  <si>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</si>
  <si>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</si>
  <si>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</si>
  <si>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</si>
  <si>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</si>
  <si>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</si>
  <si>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</si>
  <si>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</si>
  <si>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</si>
  <si>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</si>
  <si>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</si>
  <si>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</si>
  <si>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</si>
  <si>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</si>
  <si>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</si>
  <si>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</si>
  <si>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</si>
  <si>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</si>
  <si>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</si>
  <si>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</si>
  <si>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</si>
  <si>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</si>
  <si>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</si>
  <si>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</si>
  <si>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</si>
  <si>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</si>
  <si>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</si>
  <si>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</si>
  <si>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</si>
  <si>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</si>
  <si>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</si>
  <si>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</si>
  <si>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</si>
  <si>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</si>
  <si>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</si>
  <si>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</si>
  <si>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</si>
  <si>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</si>
  <si>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</si>
  <si>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</si>
  <si>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</si>
  <si>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</si>
  <si>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</si>
  <si>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</si>
  <si>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</si>
  <si>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</si>
  <si>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</si>
  <si>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</si>
  <si>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</si>
  <si>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</si>
  <si>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</si>
  <si>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</si>
  <si>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</si>
  <si>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</si>
  <si>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</si>
  <si>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</si>
  <si>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</si>
  <si>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</si>
  <si>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</si>
  <si>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</si>
  <si>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</si>
  <si>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</si>
  <si>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</si>
  <si>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</si>
  <si>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</si>
  <si>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</si>
  <si>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</si>
  <si>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</si>
  <si>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</si>
  <si>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</si>
  <si>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</si>
  <si>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</si>
  <si>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</si>
  <si>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</si>
  <si>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</si>
  <si>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</si>
  <si>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</si>
  <si>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</si>
  <si>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</si>
  <si>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</si>
  <si>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</si>
  <si>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</si>
  <si>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</si>
  <si>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</si>
  <si>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</si>
  <si>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</si>
  <si>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</si>
  <si>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</si>
  <si>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</si>
  <si>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</si>
  <si>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</si>
  <si>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</si>
  <si>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</si>
  <si>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</si>
  <si>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</si>
  <si>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</si>
  <si>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</si>
  <si>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</si>
  <si>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</si>
  <si>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</si>
  <si>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</si>
  <si>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</si>
  <si>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</si>
  <si>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</si>
  <si>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</si>
  <si>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</si>
  <si>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</si>
  <si>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</si>
  <si>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</si>
  <si>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</si>
  <si>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</si>
  <si>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</si>
  <si>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</si>
  <si>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</si>
  <si>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</si>
  <si>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</si>
  <si>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</si>
  <si>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</si>
  <si>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</si>
  <si>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</si>
  <si>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</si>
  <si>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</si>
  <si>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</si>
  <si>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</si>
  <si>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</si>
  <si>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</si>
  <si>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</si>
  <si>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</si>
  <si>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</si>
  <si>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</si>
  <si>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</si>
  <si>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</si>
  <si>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</si>
  <si>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</si>
  <si>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</si>
  <si>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</si>
  <si>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</si>
  <si>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</si>
  <si>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</si>
  <si>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</si>
  <si>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</si>
  <si>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</si>
  <si>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</si>
  <si>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</si>
  <si>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</si>
  <si>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</si>
  <si>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</si>
  <si>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</si>
  <si>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</si>
  <si>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</si>
  <si>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</si>
  <si>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</si>
  <si>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</si>
  <si>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</si>
  <si>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</si>
  <si>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</si>
  <si>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</si>
  <si>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</si>
  <si>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</si>
  <si>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</si>
  <si>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</si>
  <si>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</si>
  <si>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</si>
  <si>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</si>
  <si>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</si>
  <si>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</si>
  <si>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</si>
  <si>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</si>
  <si>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</si>
  <si>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</si>
  <si>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</si>
  <si>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</si>
  <si>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</si>
  <si>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</si>
  <si>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</si>
  <si>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</si>
  <si>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</si>
  <si>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</si>
  <si>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</si>
  <si>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</si>
  <si>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</si>
  <si>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</si>
  <si>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</si>
  <si>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</si>
  <si>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</si>
  <si>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</si>
  <si>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</si>
  <si>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</si>
  <si>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</si>
  <si>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</si>
  <si>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</si>
  <si>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</si>
  <si>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</si>
  <si>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</si>
  <si>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</si>
  <si>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</si>
  <si>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</si>
  <si>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</si>
  <si>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</si>
  <si>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</si>
  <si>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</si>
  <si>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</si>
  <si>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</si>
  <si>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</si>
  <si>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</si>
  <si>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</si>
  <si>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</si>
  <si>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</si>
  <si>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</si>
  <si>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</si>
  <si>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</si>
  <si>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</si>
  <si>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</si>
  <si>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</si>
  <si>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</si>
  <si>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</si>
  <si>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</si>
  <si>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</si>
  <si>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</si>
  <si>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</si>
  <si>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</si>
  <si>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</si>
  <si>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</si>
  <si>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</si>
  <si>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</si>
  <si>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</si>
  <si>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</si>
  <si>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</si>
  <si>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</si>
  <si>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</si>
  <si>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</si>
  <si>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</si>
  <si>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</si>
  <si>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</si>
  <si>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</si>
  <si>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</si>
  <si>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</si>
  <si>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</si>
  <si>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</si>
  <si>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</si>
  <si>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</si>
  <si>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</si>
  <si>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</si>
  <si>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</si>
  <si>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</si>
  <si>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</si>
  <si>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</si>
  <si>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</si>
  <si>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</si>
  <si>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</si>
  <si>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</si>
  <si>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</si>
  <si>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</si>
  <si>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</si>
  <si>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</si>
  <si>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</si>
  <si>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</si>
  <si>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</si>
  <si>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</si>
  <si>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</si>
  <si>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</si>
  <si>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</si>
  <si>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</si>
  <si>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</si>
  <si>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</si>
  <si>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</si>
  <si>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</si>
  <si>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</si>
  <si>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</si>
  <si>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</si>
  <si>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</si>
  <si>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</si>
  <si>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</si>
  <si>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</si>
  <si>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</si>
  <si>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</si>
  <si>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</si>
  <si>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</si>
  <si>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</si>
  <si>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</si>
  <si>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</si>
  <si>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</si>
  <si>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</si>
  <si>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</si>
  <si>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</si>
  <si>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</si>
  <si>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</si>
  <si>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</si>
  <si>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</si>
  <si>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</si>
  <si>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</si>
  <si>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</si>
  <si>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</si>
  <si>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</si>
  <si>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</si>
  <si>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</si>
  <si>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</si>
  <si>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</si>
  <si>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</si>
  <si>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</si>
  <si>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</si>
  <si>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</si>
  <si>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</si>
  <si>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</si>
  <si>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</si>
  <si>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</si>
  <si>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</si>
  <si>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</si>
  <si>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</si>
  <si>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</si>
  <si>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</si>
  <si>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</si>
  <si>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</si>
  <si>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</si>
  <si>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</si>
  <si>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</si>
  <si>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</si>
  <si>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</si>
  <si>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</si>
  <si>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</si>
  <si>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</si>
  <si>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</si>
  <si>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</si>
  <si>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</si>
  <si>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</si>
  <si>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</si>
  <si>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</si>
  <si>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</si>
  <si>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</si>
  <si>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</si>
  <si>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</si>
  <si>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</si>
  <si>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</si>
  <si>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</si>
  <si>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</si>
  <si>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</si>
  <si>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</si>
  <si>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</si>
  <si>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</si>
  <si>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</si>
  <si>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</si>
  <si>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</si>
  <si>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</si>
  <si>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</si>
  <si>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</si>
  <si>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</si>
  <si>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</si>
  <si>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</si>
  <si>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</si>
  <si>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</si>
  <si>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</si>
  <si>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</si>
  <si>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</si>
  <si>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</si>
  <si>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</si>
  <si>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</si>
  <si>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</si>
  <si>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</si>
  <si>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</si>
  <si>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</si>
  <si>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</si>
  <si>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</si>
  <si>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</si>
  <si>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</si>
  <si>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</si>
  <si>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</si>
  <si>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</si>
  <si>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</si>
  <si>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</si>
  <si>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</si>
  <si>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</si>
  <si>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</si>
  <si>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</si>
  <si>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</si>
  <si>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</si>
  <si>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</si>
  <si>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</si>
  <si>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</si>
  <si>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</si>
  <si>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</si>
  <si>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</si>
  <si>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</si>
  <si>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</si>
  <si>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</si>
  <si>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</si>
  <si>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</si>
  <si>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</si>
  <si>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</si>
  <si>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</si>
  <si>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</si>
  <si>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</si>
  <si>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</si>
  <si>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</si>
  <si>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</si>
  <si>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</si>
  <si>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</si>
  <si>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</si>
  <si>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</si>
  <si>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</si>
  <si>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</si>
  <si>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</si>
  <si>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</si>
  <si>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</si>
  <si>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</si>
  <si>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</si>
  <si>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</si>
  <si>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</si>
  <si>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</si>
  <si>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</si>
  <si>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</si>
  <si>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</si>
  <si>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</si>
  <si>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</si>
  <si>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</si>
  <si>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</si>
  <si>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</si>
  <si>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</si>
  <si>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</si>
  <si>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</si>
  <si>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</si>
  <si>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</si>
  <si>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</si>
  <si>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</si>
  <si>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</si>
  <si>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</si>
  <si>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</si>
  <si>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</si>
  <si>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</si>
  <si>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</si>
  <si>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</si>
  <si>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</si>
  <si>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</si>
  <si>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</si>
  <si>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</si>
  <si>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</si>
  <si>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</si>
  <si>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</si>
  <si>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</si>
  <si>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</si>
  <si>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</si>
  <si>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</si>
  <si>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</si>
  <si>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</si>
  <si>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</si>
  <si>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</si>
  <si>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</si>
  <si>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</si>
  <si>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</si>
  <si>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</si>
  <si>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</si>
  <si>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</si>
  <si>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</si>
  <si>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</si>
  <si>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</si>
  <si>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</si>
  <si>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</si>
  <si>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</si>
  <si>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</si>
  <si>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</si>
  <si>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</si>
  <si>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</si>
  <si>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</si>
  <si>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</si>
  <si>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</si>
  <si>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</si>
  <si>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</si>
  <si>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</si>
  <si>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</si>
  <si>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</si>
  <si>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</si>
  <si>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</si>
  <si>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</si>
  <si>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</si>
  <si>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</si>
  <si>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</si>
  <si>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</si>
  <si>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</si>
  <si>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</si>
  <si>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</si>
  <si>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</si>
  <si>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</si>
  <si>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</si>
  <si>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</si>
  <si>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</si>
  <si>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</si>
  <si>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</si>
  <si>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</si>
  <si>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</si>
  <si>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</si>
  <si>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</si>
  <si>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</si>
  <si>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</si>
  <si>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</si>
  <si>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</si>
  <si>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</si>
  <si>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</si>
  <si>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</si>
  <si>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</si>
  <si>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</si>
  <si>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</si>
  <si>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</si>
  <si>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</si>
  <si>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</si>
  <si>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</si>
  <si>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</si>
  <si>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</si>
  <si>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</si>
  <si>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</si>
  <si>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</si>
  <si>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</si>
  <si>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</si>
  <si>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</si>
  <si>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</si>
  <si>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</si>
  <si>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</si>
  <si>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</si>
  <si>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</si>
  <si>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</si>
  <si>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</si>
  <si>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</si>
  <si>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</si>
  <si>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</si>
  <si>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</si>
  <si>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</si>
  <si>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</si>
  <si>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</si>
  <si>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</si>
  <si>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</si>
  <si>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</si>
  <si>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</si>
  <si>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</si>
  <si>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</si>
  <si>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</si>
  <si>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</si>
  <si>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</si>
  <si>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</si>
  <si>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</si>
  <si>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</si>
  <si>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</si>
  <si>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</si>
  <si>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</si>
  <si>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</si>
  <si>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</si>
  <si>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</si>
  <si>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</si>
  <si>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</si>
  <si>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</si>
  <si>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</si>
  <si>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</si>
  <si>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</si>
  <si>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</si>
  <si>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</si>
  <si>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</si>
  <si>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</si>
  <si>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</si>
  <si>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</si>
  <si>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</si>
  <si>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</si>
  <si>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</si>
  <si>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</si>
  <si>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</si>
  <si>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</si>
  <si>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</si>
  <si>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</si>
  <si>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</si>
  <si>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</si>
  <si>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</si>
  <si>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</si>
  <si>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</si>
  <si>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</si>
  <si>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</si>
  <si>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</si>
  <si>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</si>
  <si>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</si>
  <si>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</si>
  <si>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</si>
  <si>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</si>
  <si>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</si>
  <si>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</si>
  <si>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</si>
  <si>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</si>
  <si>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</si>
  <si>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</si>
  <si>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</si>
  <si>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</si>
  <si>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</si>
  <si>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</si>
  <si>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</si>
  <si>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</si>
  <si>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</si>
  <si>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</si>
  <si>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</si>
  <si>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</si>
  <si>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</si>
  <si>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</si>
  <si>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</si>
  <si>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</si>
  <si>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</si>
  <si>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</si>
  <si>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</si>
  <si>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</si>
  <si>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</si>
  <si>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</si>
  <si>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</si>
  <si>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</si>
  <si>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</si>
  <si>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</si>
  <si>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</si>
  <si>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</si>
  <si>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</si>
  <si>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</si>
  <si>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</si>
  <si>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</si>
  <si>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</si>
  <si>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</si>
  <si>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</si>
  <si>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</si>
  <si>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</si>
  <si>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</si>
  <si>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</si>
  <si>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</si>
  <si>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</si>
  <si>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</si>
  <si>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</si>
  <si>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</si>
  <si>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</si>
  <si>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</si>
  <si>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</si>
  <si>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</si>
  <si>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</si>
  <si>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</si>
  <si>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</si>
  <si>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</si>
  <si>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</si>
  <si>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</si>
  <si>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</si>
  <si>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</si>
  <si>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</si>
  <si>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</si>
  <si>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</si>
  <si>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</si>
  <si>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</si>
  <si>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</si>
  <si>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</si>
  <si>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</si>
  <si>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</si>
  <si>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</si>
  <si>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</si>
  <si>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</si>
  <si>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</si>
  <si>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</si>
  <si>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</si>
  <si>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</si>
  <si>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</si>
  <si>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</si>
  <si>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</si>
  <si>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</si>
  <si>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</si>
  <si>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</si>
  <si>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</si>
  <si>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</si>
  <si>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</si>
  <si>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</si>
  <si>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</si>
  <si>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</si>
  <si>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</si>
  <si>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</si>
  <si>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</si>
  <si>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</si>
  <si>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</si>
  <si>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</si>
  <si>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</si>
  <si>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</si>
  <si>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</si>
  <si>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</si>
  <si>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</si>
  <si>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</si>
  <si>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</si>
  <si>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</si>
  <si>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</si>
  <si>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</si>
  <si>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</si>
  <si>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</si>
  <si>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</si>
  <si>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</si>
  <si>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</si>
  <si>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</si>
  <si>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</si>
  <si>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</si>
  <si>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</si>
  <si>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</si>
  <si>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</si>
  <si>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</si>
  <si>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</si>
  <si>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</si>
  <si>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</si>
  <si>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</si>
  <si>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</si>
  <si>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</si>
  <si>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</si>
  <si>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</si>
  <si>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</si>
  <si>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</si>
  <si>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</si>
  <si>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</si>
  <si>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</si>
  <si>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</si>
  <si>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</si>
  <si>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</si>
  <si>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</si>
  <si>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</si>
  <si>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</si>
  <si>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</si>
  <si>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</si>
  <si>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</si>
  <si>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</si>
  <si>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</si>
  <si>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</si>
  <si>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</si>
  <si>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</si>
  <si>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</si>
  <si>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</si>
  <si>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</si>
  <si>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</si>
  <si>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</si>
  <si>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</si>
  <si>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</si>
  <si>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</si>
  <si>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</si>
  <si>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</si>
  <si>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</si>
  <si>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</si>
  <si>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</si>
  <si>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</si>
  <si>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</si>
  <si>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</si>
  <si>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</si>
  <si>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</si>
  <si>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</si>
  <si>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</si>
  <si>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</si>
  <si>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</si>
  <si>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</si>
  <si>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</si>
  <si>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</si>
  <si>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</si>
  <si>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</si>
  <si>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</si>
  <si>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</si>
  <si>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</si>
  <si>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</si>
  <si>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</si>
  <si>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</si>
  <si>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</si>
  <si>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</si>
  <si>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</si>
  <si>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</si>
  <si>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</si>
  <si>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</si>
  <si>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</si>
  <si>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</si>
  <si>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</si>
  <si>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</si>
  <si>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</si>
  <si>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</si>
  <si>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</si>
  <si>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</si>
  <si>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</si>
  <si>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</si>
  <si>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</si>
  <si>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</si>
  <si>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</si>
  <si>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</si>
  <si>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</si>
  <si>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</si>
  <si>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</si>
  <si>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</si>
  <si>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</si>
  <si>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</si>
  <si>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</si>
  <si>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</si>
  <si>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</si>
  <si>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</si>
  <si>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</si>
  <si>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</si>
  <si>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</si>
  <si>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</si>
  <si>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</si>
  <si>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</si>
  <si>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</si>
  <si>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</si>
  <si>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</si>
  <si>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</si>
  <si>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</si>
  <si>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</si>
  <si>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</si>
  <si>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</si>
  <si>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</si>
  <si>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</si>
  <si>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</si>
  <si>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</si>
  <si>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</si>
  <si>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</si>
  <si>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</si>
  <si>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</si>
  <si>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</si>
  <si>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</si>
  <si>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</si>
  <si>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</si>
  <si>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</si>
  <si>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</si>
  <si>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</si>
  <si>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</si>
  <si>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</si>
  <si>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</si>
  <si>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</si>
  <si>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</si>
  <si>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</si>
  <si>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</si>
  <si>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</si>
  <si>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</si>
  <si>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</si>
  <si>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</si>
  <si>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</si>
  <si>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</si>
  <si>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</si>
  <si>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</si>
  <si>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</si>
  <si>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</si>
  <si>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</si>
  <si>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</si>
  <si>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</si>
  <si>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</si>
  <si>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</si>
  <si>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</si>
  <si>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</si>
  <si>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</si>
  <si>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</si>
  <si>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</si>
  <si>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</si>
  <si>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</si>
  <si>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</si>
  <si>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</si>
  <si>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</si>
  <si>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</si>
  <si>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</si>
  <si>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</si>
  <si>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</si>
  <si>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</si>
  <si>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</si>
  <si>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</si>
  <si>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</si>
  <si>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</si>
  <si>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</si>
  <si>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</si>
  <si>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</si>
  <si>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</si>
  <si>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</si>
  <si>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</si>
  <si>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</si>
  <si>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</si>
  <si>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</si>
  <si>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</si>
  <si>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</si>
  <si>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</si>
  <si>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</si>
  <si>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</si>
  <si>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</si>
  <si>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</si>
  <si>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</si>
  <si>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</si>
  <si>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</si>
  <si>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</si>
  <si>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</si>
  <si>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</si>
  <si>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</si>
  <si>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</si>
  <si>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</si>
  <si>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</si>
  <si>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</si>
  <si>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</si>
  <si>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</si>
  <si>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</si>
  <si>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</si>
  <si>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</si>
  <si>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</si>
  <si>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</si>
  <si>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</si>
  <si>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</si>
  <si>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</si>
  <si>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</si>
  <si>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</si>
  <si>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</si>
  <si>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</si>
  <si>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</si>
  <si>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</si>
  <si>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</si>
  <si>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</si>
  <si>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</si>
  <si>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</si>
  <si>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</si>
  <si>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</si>
  <si>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</si>
  <si>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</si>
  <si>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</si>
  <si>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</si>
  <si>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</si>
  <si>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</si>
  <si>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</si>
  <si>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</si>
  <si>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</si>
  <si>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</si>
  <si>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</si>
  <si>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</si>
  <si>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</si>
  <si>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</si>
  <si>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</si>
  <si>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</si>
  <si>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</si>
  <si>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</si>
  <si>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</si>
  <si>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</si>
  <si>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</si>
  <si>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</si>
  <si>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</si>
  <si>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</si>
  <si>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</si>
  <si>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</si>
  <si>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</si>
  <si>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</si>
  <si>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</si>
  <si>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</si>
  <si>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</si>
  <si>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</si>
  <si>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</si>
  <si>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</si>
  <si>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</si>
  <si>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</si>
  <si>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</si>
  <si>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</si>
  <si>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</si>
  <si>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</si>
  <si>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</si>
  <si>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</si>
  <si>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</si>
  <si>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</si>
  <si>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</si>
  <si>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</si>
  <si>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</si>
  <si>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</si>
  <si>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</si>
  <si>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</si>
  <si>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</si>
  <si>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</si>
  <si>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</si>
  <si>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</si>
  <si>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</si>
  <si>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</si>
  <si>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</si>
  <si>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</si>
  <si>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</si>
  <si>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</si>
  <si>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</si>
  <si>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</si>
  <si>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</si>
  <si>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</si>
  <si>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</si>
  <si>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</si>
  <si>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</si>
  <si>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</si>
  <si>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</si>
  <si>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</si>
  <si>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</si>
  <si>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</si>
  <si>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</si>
  <si>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</si>
  <si>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</si>
  <si>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</si>
  <si>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</si>
  <si>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</si>
  <si>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</si>
  <si>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</si>
  <si>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</si>
  <si>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</si>
  <si>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</si>
  <si>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</si>
  <si>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</si>
  <si>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</si>
  <si>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</si>
  <si>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</si>
  <si>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</si>
  <si>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</si>
  <si>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</si>
  <si>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</si>
  <si>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</si>
  <si>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</si>
  <si>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</si>
  <si>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</si>
  <si>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</si>
  <si>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</si>
  <si>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</si>
  <si>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</si>
  <si>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</si>
  <si>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</si>
  <si>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</si>
  <si>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</si>
  <si>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</si>
  <si>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</si>
  <si>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</si>
  <si>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</si>
  <si>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</si>
  <si>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</si>
  <si>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</si>
  <si>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</si>
  <si>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</si>
  <si>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</si>
  <si>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</si>
  <si>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</si>
  <si>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</si>
  <si>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</si>
  <si>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</si>
  <si>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</si>
  <si>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</si>
  <si>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</si>
  <si>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</si>
  <si>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</si>
  <si>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</si>
  <si>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</si>
  <si>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</si>
  <si>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</si>
  <si>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</si>
  <si>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</si>
  <si>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</si>
  <si>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</si>
  <si>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</si>
  <si>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</si>
  <si>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</si>
  <si>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</si>
  <si>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</si>
  <si>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</si>
  <si>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</si>
  <si>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</si>
  <si>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</si>
  <si>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</si>
  <si>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</si>
  <si>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</si>
  <si>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</si>
  <si>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</si>
  <si>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</si>
  <si>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</si>
  <si>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</si>
  <si>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</si>
  <si>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</si>
  <si>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</si>
  <si>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</si>
  <si>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</si>
  <si>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</si>
  <si>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</si>
  <si>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</si>
  <si>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</si>
  <si>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</si>
  <si>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</si>
  <si>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</si>
  <si>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</si>
  <si>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</si>
  <si>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</si>
  <si>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</si>
  <si>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</si>
  <si>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</si>
  <si>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</si>
  <si>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</si>
  <si>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</si>
  <si>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</si>
  <si>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</si>
  <si>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</si>
  <si>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</si>
  <si>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</si>
  <si>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</si>
  <si>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</si>
  <si>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</si>
  <si>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</si>
  <si>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</si>
  <si>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</si>
  <si>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</si>
  <si>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</si>
  <si>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</si>
  <si>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</si>
  <si>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</si>
  <si>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</si>
  <si>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</si>
  <si>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</si>
  <si>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</si>
  <si>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</si>
  <si>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</si>
  <si>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</si>
  <si>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</si>
  <si>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</si>
  <si>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</si>
  <si>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</si>
  <si>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</si>
  <si>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</si>
  <si>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</si>
  <si>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</si>
  <si>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</si>
  <si>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</si>
  <si>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</si>
  <si>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</si>
  <si>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</si>
  <si>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</si>
  <si>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</si>
  <si>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</si>
  <si>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</si>
  <si>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</si>
  <si>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</si>
  <si>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</si>
  <si>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</si>
  <si>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</si>
  <si>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</si>
  <si>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</si>
  <si>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</si>
  <si>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</si>
  <si>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</si>
  <si>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</si>
  <si>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</si>
  <si>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</si>
  <si>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</si>
  <si>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</si>
  <si>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</si>
  <si>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</si>
  <si>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</si>
  <si>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</si>
  <si>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</si>
  <si>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</si>
  <si>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</si>
  <si>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</si>
  <si>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</si>
  <si>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</si>
  <si>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</si>
  <si>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</si>
  <si>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</si>
  <si>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</si>
  <si>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</si>
  <si>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</si>
  <si>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</si>
  <si>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</si>
  <si>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</si>
  <si>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</si>
  <si>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</si>
  <si>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</si>
  <si>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</si>
  <si>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</si>
  <si>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</si>
  <si>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</si>
  <si>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</si>
  <si>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</si>
  <si>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</si>
  <si>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</si>
  <si>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</si>
  <si>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</si>
  <si>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</si>
  <si>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</si>
  <si>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</si>
  <si>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</si>
  <si>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</si>
  <si>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</si>
  <si>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</si>
  <si>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</si>
  <si>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</si>
  <si>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</si>
  <si>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</si>
  <si>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</si>
  <si>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</si>
  <si>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</si>
  <si>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</si>
  <si>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</si>
  <si>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</si>
  <si>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</si>
  <si>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</si>
  <si>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</si>
  <si>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</si>
  <si>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</si>
  <si>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</si>
  <si>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</si>
  <si>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</si>
  <si>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</si>
  <si>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</si>
  <si>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</si>
  <si>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</si>
  <si>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</si>
  <si>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</si>
  <si>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</si>
  <si>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</si>
  <si>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</si>
  <si>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</si>
  <si>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</si>
  <si>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</si>
  <si>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</si>
  <si>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</si>
  <si>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</si>
  <si>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</si>
  <si>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</si>
  <si>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</si>
  <si>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</si>
  <si>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</si>
  <si>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</si>
  <si>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</si>
  <si>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</si>
  <si>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</si>
  <si>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</si>
  <si>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</si>
  <si>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</si>
  <si>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</si>
  <si>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</si>
  <si>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</si>
  <si>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</si>
  <si>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</si>
  <si>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</si>
  <si>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</si>
  <si>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</si>
  <si>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</si>
  <si>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</si>
  <si>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</si>
  <si>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</si>
  <si>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</si>
  <si>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</si>
  <si>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</si>
  <si>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</si>
  <si>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</si>
  <si>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</si>
  <si>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</si>
  <si>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</si>
  <si>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</si>
  <si>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</si>
  <si>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</si>
  <si>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</si>
  <si>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</si>
  <si>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</si>
  <si>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</si>
  <si>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</si>
  <si>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</si>
  <si>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</si>
  <si>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</si>
  <si>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</si>
  <si>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</si>
  <si>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</si>
  <si>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</si>
  <si>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</si>
  <si>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</si>
  <si>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</si>
  <si>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</si>
  <si>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</si>
  <si>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</si>
  <si>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</si>
  <si>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</si>
  <si>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</si>
  <si>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</si>
  <si>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</si>
  <si>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</si>
  <si>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</si>
  <si>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</si>
  <si>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</si>
  <si>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</si>
  <si>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</si>
  <si>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</si>
  <si>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</si>
  <si>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</si>
  <si>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</si>
  <si>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</si>
  <si>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</si>
  <si>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</si>
  <si>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</si>
  <si>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</si>
  <si>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</si>
  <si>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</si>
  <si>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</si>
  <si>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</si>
  <si>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</si>
  <si>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</si>
  <si>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</si>
  <si>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</si>
  <si>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</si>
  <si>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</si>
  <si>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</si>
  <si>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</si>
  <si>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</si>
  <si>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</si>
  <si>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</si>
  <si>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</si>
  <si>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</si>
  <si>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</si>
  <si>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</si>
  <si>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</si>
  <si>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</si>
  <si>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</si>
  <si>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</si>
  <si>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</si>
  <si>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</si>
  <si>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</si>
  <si>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</si>
  <si>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</si>
  <si>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</si>
  <si>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</si>
  <si>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</si>
  <si>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</si>
  <si>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</si>
  <si>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</si>
  <si>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</si>
  <si>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</si>
  <si>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</si>
  <si>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</si>
  <si>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</si>
  <si>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</si>
  <si>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</si>
  <si>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</si>
  <si>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</si>
  <si>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</si>
  <si>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</si>
  <si>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</si>
  <si>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</si>
  <si>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</si>
  <si>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</si>
  <si>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</si>
  <si>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</si>
  <si>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</si>
  <si>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</si>
  <si>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</si>
  <si>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</si>
  <si>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</si>
  <si>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</si>
  <si>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</si>
  <si>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</si>
  <si>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</si>
  <si>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</si>
  <si>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</si>
  <si>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</si>
  <si>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</si>
  <si>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</si>
  <si>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</si>
  <si>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</si>
  <si>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</si>
  <si>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</si>
  <si>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</si>
  <si>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</si>
  <si>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</si>
  <si>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</si>
  <si>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</si>
  <si>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</si>
  <si>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</si>
  <si>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</si>
  <si>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</si>
  <si>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</si>
  <si>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</si>
  <si>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</si>
  <si>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</si>
  <si>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</si>
  <si>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</si>
  <si>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</si>
  <si>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</si>
  <si>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</si>
  <si>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</si>
  <si>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</si>
  <si>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</si>
  <si>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</si>
  <si>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</si>
  <si>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</si>
  <si>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</si>
  <si>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</si>
  <si>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</si>
  <si>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</si>
  <si>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</si>
  <si>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</si>
  <si>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</si>
  <si>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</si>
  <si>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</si>
  <si>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</si>
  <si>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</si>
  <si>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</si>
  <si>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</si>
  <si>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</si>
  <si>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</si>
  <si>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</si>
  <si>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</si>
  <si>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</si>
  <si>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</si>
  <si>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</si>
  <si>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</si>
  <si>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</si>
  <si>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</si>
  <si>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</si>
  <si>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</si>
  <si>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</si>
  <si>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</si>
  <si>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</si>
  <si>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</si>
  <si>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</si>
  <si>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</si>
  <si>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</si>
  <si>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</si>
  <si>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</si>
  <si>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</si>
  <si>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</si>
  <si>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</si>
  <si>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</si>
  <si>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</si>
  <si>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</si>
  <si>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</si>
  <si>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</si>
  <si>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</si>
  <si>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</si>
  <si>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</si>
  <si>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</si>
  <si>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</si>
  <si>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</si>
  <si>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</si>
  <si>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</si>
  <si>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</si>
  <si>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</si>
  <si>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</si>
  <si>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</si>
  <si>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</si>
  <si>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</si>
  <si>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</si>
  <si>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</si>
  <si>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</si>
  <si>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</si>
  <si>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</si>
  <si>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</si>
  <si>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</si>
  <si>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</si>
  <si>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</si>
  <si>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</si>
  <si>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</si>
  <si>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</si>
  <si>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</si>
  <si>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</si>
  <si>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</si>
  <si>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</si>
  <si>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</si>
  <si>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</si>
  <si>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</si>
  <si>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</si>
  <si>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</si>
  <si>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</si>
  <si>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</si>
  <si>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</si>
  <si>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</si>
  <si>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</si>
  <si>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</si>
  <si>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</si>
  <si>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</si>
  <si>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</si>
  <si>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</si>
  <si>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</si>
  <si>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</si>
  <si>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</si>
  <si>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</si>
  <si>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</si>
  <si>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</si>
  <si>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</si>
  <si>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</si>
  <si>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</si>
  <si>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</si>
  <si>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</si>
  <si>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</si>
  <si>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</si>
  <si>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</si>
  <si>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</si>
  <si>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</si>
  <si>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</si>
  <si>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</si>
  <si>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</si>
  <si>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</si>
  <si>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</si>
  <si>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</si>
  <si>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</si>
  <si>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</si>
  <si>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</si>
  <si>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</si>
  <si>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</si>
  <si>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</si>
  <si>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</si>
  <si>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</si>
  <si>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</si>
  <si>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</si>
  <si>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</si>
  <si>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</si>
  <si>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</si>
  <si>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</si>
  <si>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</si>
  <si>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</si>
  <si>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</si>
  <si>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</si>
  <si>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</si>
  <si>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</si>
  <si>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</si>
  <si>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</si>
  <si>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</si>
  <si>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</si>
  <si>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</si>
  <si>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</si>
  <si>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</si>
  <si>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</si>
  <si>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</si>
  <si>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</si>
  <si>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</si>
  <si>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</si>
  <si>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</si>
  <si>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</si>
  <si>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</si>
  <si>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</si>
  <si>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</si>
  <si>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</si>
  <si>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</si>
  <si>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</si>
  <si>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</si>
  <si>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</si>
  <si>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</si>
  <si>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</si>
  <si>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</si>
  <si>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</si>
  <si>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</si>
  <si>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</si>
  <si>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</si>
  <si>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</si>
  <si>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</si>
  <si>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</si>
  <si>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</si>
  <si>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</si>
  <si>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</si>
  <si>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</si>
  <si>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</si>
  <si>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</si>
  <si>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</si>
  <si>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</si>
  <si>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</si>
  <si>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</si>
  <si>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</si>
  <si>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</si>
  <si>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</si>
  <si>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</si>
  <si>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</si>
  <si>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</si>
  <si>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</si>
  <si>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</si>
  <si>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</si>
  <si>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</si>
  <si>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</si>
  <si>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</si>
  <si>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</si>
  <si>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</si>
  <si>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</si>
  <si>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</si>
  <si>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</si>
  <si>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</si>
  <si>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</si>
  <si>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</si>
  <si>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</si>
  <si>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</si>
  <si>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</si>
  <si>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</si>
  <si>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</si>
  <si>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</si>
  <si>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</si>
  <si>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</si>
  <si>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</si>
  <si>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</si>
  <si>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</si>
  <si>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</si>
  <si>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</si>
  <si>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</si>
  <si>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</si>
  <si>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</si>
  <si>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</si>
  <si>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</si>
  <si>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</si>
  <si>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</si>
  <si>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</si>
  <si>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</si>
  <si>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</si>
  <si>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</si>
  <si>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</si>
  <si>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</si>
  <si>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</si>
  <si>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</si>
  <si>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</si>
  <si>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</si>
  <si>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</si>
  <si>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</si>
  <si>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</si>
  <si>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</si>
  <si>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</si>
  <si>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</si>
  <si>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</si>
  <si>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</si>
  <si>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</si>
  <si>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</si>
  <si>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</si>
  <si>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</si>
  <si>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</si>
  <si>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</si>
  <si>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</si>
  <si>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</si>
  <si>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</si>
  <si>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</si>
  <si>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</si>
  <si>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</si>
  <si>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</si>
  <si>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</si>
  <si>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</si>
  <si>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</si>
  <si>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</si>
  <si>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</si>
  <si>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</si>
  <si>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</si>
  <si>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</si>
  <si>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</si>
  <si>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</si>
  <si>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</si>
  <si>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</si>
  <si>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</si>
  <si>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</si>
  <si>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</si>
  <si>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</si>
  <si>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</si>
  <si>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</si>
  <si>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</si>
  <si>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</si>
  <si>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</si>
  <si>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</si>
  <si>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</si>
  <si>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</si>
  <si>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</si>
  <si>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</si>
  <si>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</si>
  <si>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</si>
  <si>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</si>
  <si>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</si>
  <si>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</si>
  <si>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</si>
  <si>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</si>
  <si>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</si>
  <si>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</si>
  <si>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</si>
  <si>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</si>
  <si>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</si>
  <si>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</si>
  <si>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</si>
  <si>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</si>
  <si>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</si>
  <si>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</si>
  <si>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</si>
  <si>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</si>
  <si>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</si>
  <si>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</si>
  <si>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</si>
  <si>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</si>
  <si>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</si>
  <si>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</si>
  <si>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</si>
  <si>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</si>
  <si>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</si>
  <si>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</si>
  <si>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</si>
  <si>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</si>
  <si>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</si>
  <si>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</si>
  <si>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</si>
  <si>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</si>
  <si>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</si>
  <si>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</si>
  <si>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</si>
  <si>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</si>
  <si>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</si>
  <si>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</si>
  <si>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</si>
  <si>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</si>
  <si>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</si>
  <si>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</si>
  <si>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</si>
  <si>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</si>
  <si>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</si>
  <si>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</si>
  <si>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</si>
  <si>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</si>
  <si>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</si>
  <si>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</si>
  <si>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</si>
  <si>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</si>
  <si>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</si>
  <si>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</si>
  <si>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</si>
  <si>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</si>
  <si>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</si>
  <si>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</si>
  <si>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</si>
  <si>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</si>
  <si>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</si>
  <si>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</si>
  <si>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</si>
  <si>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</si>
  <si>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</si>
  <si>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</si>
  <si>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</si>
  <si>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</si>
  <si>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</si>
  <si>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</si>
  <si>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</si>
  <si>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</si>
  <si>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</si>
  <si>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</si>
  <si>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</si>
  <si>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</si>
  <si>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</si>
  <si>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</si>
  <si>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</si>
  <si>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</si>
  <si>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</si>
  <si>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</si>
  <si>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</si>
  <si>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</si>
  <si>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</si>
  <si>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</si>
  <si>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</si>
  <si>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</si>
  <si>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</si>
  <si>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</si>
  <si>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</si>
  <si>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</si>
  <si>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</si>
  <si>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</si>
  <si>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</si>
  <si>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</si>
  <si>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</si>
  <si>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</si>
  <si>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</si>
  <si>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</si>
  <si>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</si>
  <si>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</si>
  <si>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</si>
  <si>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</si>
  <si>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</si>
  <si>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</si>
  <si>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</si>
  <si>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</si>
  <si>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</si>
  <si>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</si>
  <si>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</si>
  <si>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</si>
  <si>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</si>
  <si>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</si>
  <si>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</si>
  <si>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</si>
  <si>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</si>
  <si>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</si>
  <si>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</si>
  <si>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</si>
  <si>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</si>
  <si>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</si>
  <si>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</si>
  <si>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</si>
  <si>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</si>
  <si>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</si>
  <si>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</si>
  <si>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</si>
  <si>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</si>
  <si>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</si>
  <si>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</si>
  <si>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</si>
  <si>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</si>
  <si>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</si>
  <si>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</si>
  <si>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</si>
  <si>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</si>
  <si>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</si>
  <si>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</si>
  <si>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</si>
  <si>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</si>
  <si>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</si>
  <si>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</si>
  <si>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</si>
  <si>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</si>
  <si>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</si>
  <si>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</si>
  <si>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</si>
  <si>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</si>
  <si>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</si>
  <si>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</si>
  <si>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</si>
  <si>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</si>
  <si>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</si>
  <si>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</si>
  <si>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</si>
  <si>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</si>
  <si>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</si>
  <si>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</si>
  <si>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</si>
  <si>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</si>
  <si>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</si>
  <si>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</si>
  <si>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</si>
  <si>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</si>
  <si>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</si>
  <si>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</si>
  <si>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</si>
  <si>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</si>
  <si>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</si>
  <si>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</si>
  <si>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</si>
  <si>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</si>
  <si>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</si>
  <si>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</si>
  <si>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</si>
  <si>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</si>
  <si>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</si>
  <si>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</si>
  <si>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</si>
  <si>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</si>
  <si>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</si>
  <si>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</si>
  <si>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</si>
  <si>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</si>
  <si>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</si>
  <si>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</si>
  <si>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</si>
  <si>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</si>
  <si>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</si>
  <si>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</si>
  <si>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</si>
  <si>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</si>
  <si>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</si>
  <si>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</si>
  <si>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</si>
  <si>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</si>
  <si>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</si>
  <si>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</si>
  <si>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</si>
  <si>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</si>
  <si>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</si>
  <si>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</si>
  <si>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</si>
  <si>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</si>
  <si>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</si>
  <si>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</si>
  <si>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</si>
  <si>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</si>
  <si>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</si>
  <si>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</si>
  <si>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</si>
  <si>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</si>
  <si>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</si>
  <si>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</si>
  <si>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</si>
  <si>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</si>
  <si>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</si>
  <si>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</si>
  <si>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</si>
  <si>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</si>
  <si>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</si>
  <si>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</si>
  <si>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</si>
  <si>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</si>
  <si>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</si>
  <si>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</si>
  <si>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</si>
  <si>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</si>
  <si>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</si>
  <si>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</si>
  <si>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</si>
  <si>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</si>
  <si>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</si>
  <si>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</si>
  <si>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</si>
  <si>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</si>
  <si>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</si>
  <si>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</si>
  <si>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</si>
  <si>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</si>
  <si>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</si>
  <si>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</si>
  <si>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</si>
  <si>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</si>
  <si>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</si>
  <si>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</si>
  <si>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</si>
  <si>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</si>
  <si>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</si>
  <si>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</si>
  <si>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</si>
  <si>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</si>
  <si>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</si>
  <si>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</si>
  <si>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</si>
  <si>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</si>
  <si>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</si>
  <si>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</si>
  <si>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</si>
  <si>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</si>
  <si>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</si>
  <si>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</si>
  <si>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</si>
  <si>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</si>
  <si>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</si>
  <si>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</si>
  <si>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</si>
  <si>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</si>
  <si>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</si>
  <si>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</si>
  <si>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</si>
  <si>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</si>
  <si>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</si>
  <si>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</si>
  <si>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</si>
  <si>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</si>
  <si>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</si>
  <si>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</si>
  <si>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</si>
  <si>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</si>
  <si>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</si>
  <si>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</si>
  <si>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</si>
  <si>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</si>
  <si>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</si>
  <si>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</si>
  <si>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</si>
  <si>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</si>
  <si>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</si>
  <si>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</si>
  <si>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</si>
  <si>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</si>
  <si>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</si>
  <si>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</si>
  <si>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</si>
  <si>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</si>
  <si>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</si>
  <si>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</si>
  <si>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</si>
  <si>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</si>
  <si>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</si>
  <si>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</si>
  <si>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</si>
  <si>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</si>
  <si>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</si>
  <si>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</si>
  <si>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</si>
  <si>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</si>
  <si>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</si>
  <si>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</si>
  <si>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</si>
  <si>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</si>
  <si>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</si>
  <si>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</si>
  <si>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</si>
  <si>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</si>
  <si>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</si>
  <si>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</si>
  <si>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</si>
  <si>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</si>
  <si>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</si>
  <si>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</si>
  <si>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</si>
  <si>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</si>
  <si>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</si>
  <si>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</si>
  <si>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</si>
  <si>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</si>
  <si>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</si>
  <si>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</si>
  <si>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</si>
  <si>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</si>
  <si>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</si>
  <si>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</si>
  <si>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</si>
  <si>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</si>
  <si>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</si>
  <si>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</si>
  <si>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</si>
  <si>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</si>
  <si>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</si>
  <si>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</si>
  <si>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</si>
  <si>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</si>
  <si>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</si>
  <si>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</si>
  <si>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</si>
  <si>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</si>
  <si>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</si>
  <si>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</si>
  <si>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</si>
  <si>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</si>
  <si>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</si>
  <si>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</si>
  <si>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</si>
  <si>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</si>
  <si>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</si>
  <si>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</si>
  <si>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</si>
  <si>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</si>
  <si>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</si>
  <si>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</si>
  <si>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</si>
  <si>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</si>
  <si>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</si>
  <si>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</si>
  <si>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</si>
  <si>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</si>
  <si>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</si>
  <si>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</si>
  <si>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</si>
  <si>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</si>
  <si>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</si>
  <si>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</si>
  <si>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</si>
  <si>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</si>
  <si>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</si>
  <si>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</si>
  <si>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</si>
  <si>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</si>
  <si>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</si>
  <si>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</si>
  <si>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</si>
  <si>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</si>
  <si>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</si>
  <si>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</si>
  <si>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</si>
  <si>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</si>
  <si>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</si>
  <si>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</si>
  <si>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</si>
  <si>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</si>
  <si>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</si>
  <si>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</si>
  <si>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</si>
  <si>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</si>
  <si>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</si>
  <si>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</si>
  <si>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</si>
  <si>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</si>
  <si>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</si>
  <si>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</si>
  <si>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</si>
  <si>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</si>
  <si>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</si>
  <si>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</si>
  <si>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</si>
  <si>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</si>
  <si>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</si>
  <si>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</si>
  <si>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</si>
  <si>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</si>
  <si>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</si>
  <si>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</si>
  <si>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</si>
  <si>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</si>
  <si>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</si>
  <si>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</si>
  <si>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</si>
  <si>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</si>
  <si>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</si>
  <si>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</si>
  <si>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</si>
  <si>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</si>
  <si>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</si>
  <si>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</si>
  <si>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</si>
  <si>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</si>
  <si>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</si>
  <si>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</si>
  <si>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</si>
  <si>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</si>
  <si>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</si>
  <si>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</si>
  <si>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</si>
  <si>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</si>
  <si>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</si>
  <si>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</si>
  <si>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</si>
  <si>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</si>
  <si>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</si>
  <si>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</si>
  <si>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</si>
  <si>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</si>
  <si>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</si>
  <si>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</si>
  <si>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</si>
  <si>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</si>
  <si>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</si>
  <si>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</si>
  <si>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</si>
  <si>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</si>
  <si>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</si>
  <si>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</si>
  <si>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</si>
  <si>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</si>
  <si>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</si>
  <si>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</si>
  <si>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</si>
  <si>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</si>
  <si>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</si>
  <si>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</si>
  <si>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</si>
  <si>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</si>
  <si>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</si>
  <si>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</si>
  <si>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</si>
  <si>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</si>
  <si>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</si>
  <si>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</si>
  <si>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</si>
  <si>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</si>
  <si>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</si>
  <si>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</si>
  <si>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</si>
  <si>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</si>
  <si>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</si>
  <si>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</si>
  <si>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</si>
  <si>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</si>
  <si>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</si>
  <si>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</si>
  <si>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</si>
  <si>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</si>
  <si>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</si>
  <si>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</si>
  <si>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</si>
  <si>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</si>
  <si>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</si>
  <si>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</si>
  <si>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</si>
  <si>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</si>
  <si>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</si>
  <si>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</si>
  <si>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</si>
  <si>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</si>
  <si>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</si>
  <si>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</si>
  <si>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</si>
  <si>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</si>
  <si>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</si>
  <si>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</si>
  <si>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</si>
  <si>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</si>
  <si>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</si>
  <si>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</si>
  <si>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</si>
  <si>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</si>
  <si>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</si>
  <si>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</si>
  <si>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</si>
  <si>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</si>
  <si>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</si>
  <si>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</si>
  <si>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</si>
  <si>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</si>
  <si>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</si>
  <si>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</si>
  <si>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</si>
  <si>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</si>
  <si>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</si>
  <si>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</si>
  <si>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</si>
  <si>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</si>
  <si>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</si>
  <si>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</si>
  <si>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</si>
  <si>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</si>
  <si>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</si>
  <si>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</si>
  <si>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</si>
  <si>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</si>
  <si>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</si>
  <si>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</si>
  <si>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</si>
  <si>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</si>
  <si>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</si>
  <si>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</si>
  <si>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</si>
  <si>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</si>
  <si>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</si>
  <si>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</si>
  <si>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</si>
  <si>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</si>
  <si>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</si>
  <si>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</si>
  <si>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</si>
  <si>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</si>
  <si>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</si>
  <si>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</si>
  <si>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</si>
  <si>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</si>
  <si>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</si>
  <si>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</si>
  <si>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</si>
  <si>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</si>
  <si>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</si>
  <si>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</si>
  <si>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</si>
  <si>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</si>
  <si>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</si>
  <si>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</si>
  <si>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</si>
  <si>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</si>
  <si>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</si>
  <si>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</si>
  <si>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</si>
  <si>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</si>
  <si>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</si>
  <si>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</si>
  <si>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</si>
  <si>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</si>
  <si>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</si>
  <si>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</si>
  <si>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</si>
  <si>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</si>
  <si>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</si>
  <si>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</si>
  <si>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</si>
  <si>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</si>
  <si>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</si>
  <si>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</si>
  <si>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</si>
  <si>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</si>
  <si>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</si>
  <si>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</si>
  <si>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</si>
  <si>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</si>
  <si>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</si>
  <si>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</si>
  <si>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</si>
  <si>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</si>
  <si>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</si>
  <si>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</si>
  <si>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</si>
  <si>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</si>
  <si>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</si>
  <si>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</si>
  <si>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</si>
  <si>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</si>
  <si>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</si>
  <si>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</si>
  <si>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</si>
  <si>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</si>
  <si>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</si>
  <si>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</si>
  <si>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</si>
  <si>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</si>
  <si>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</si>
  <si>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</si>
  <si>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</si>
  <si>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</si>
  <si>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</si>
  <si>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</si>
  <si>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</si>
  <si>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</si>
  <si>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</si>
  <si>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</si>
  <si>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</si>
  <si>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</si>
  <si>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</si>
  <si>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</si>
  <si>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</si>
  <si>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</si>
  <si>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</si>
  <si>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</si>
  <si>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</si>
  <si>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</si>
  <si>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</si>
  <si>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</si>
  <si>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</si>
  <si>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</si>
  <si>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</si>
  <si>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</si>
  <si>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</si>
  <si>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</si>
  <si>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</si>
  <si>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</si>
  <si>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</si>
  <si>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</si>
  <si>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</si>
  <si>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</si>
  <si>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</si>
  <si>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</si>
  <si>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</si>
  <si>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</si>
  <si>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</si>
  <si>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</si>
  <si>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</si>
  <si>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</si>
  <si>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</si>
  <si>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</si>
  <si>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</si>
  <si>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</si>
  <si>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</si>
  <si>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</si>
  <si>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</si>
  <si>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</si>
  <si>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</si>
  <si>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</si>
  <si>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</si>
  <si>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</si>
  <si>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</si>
  <si>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</si>
  <si>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</si>
  <si>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</si>
  <si>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</si>
  <si>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</si>
  <si>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</si>
  <si>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</si>
  <si>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</si>
  <si>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</si>
  <si>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</si>
  <si>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</si>
  <si>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</si>
  <si>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</si>
  <si>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</si>
  <si>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</si>
  <si>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</si>
  <si>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</si>
  <si>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</si>
  <si>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</si>
  <si>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</si>
  <si>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</si>
  <si>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</si>
  <si>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</si>
  <si>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</si>
  <si>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</si>
  <si>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</si>
  <si>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</si>
  <si>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</si>
  <si>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</si>
  <si>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</si>
  <si>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</si>
  <si>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</si>
  <si>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</si>
  <si>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</si>
  <si>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</si>
  <si>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</si>
  <si>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</si>
  <si>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</si>
  <si>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</si>
  <si>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</si>
  <si>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</si>
  <si>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</si>
  <si>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</si>
  <si>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</si>
  <si>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</si>
  <si>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</si>
  <si>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</si>
  <si>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</si>
  <si>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</si>
  <si>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</si>
  <si>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</si>
  <si>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</si>
  <si>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</si>
  <si>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</si>
  <si>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</si>
  <si>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</si>
  <si>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</si>
  <si>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</si>
  <si>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</si>
  <si>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</si>
  <si>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</si>
  <si>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</si>
  <si>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</si>
  <si>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</si>
  <si>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</si>
  <si>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</si>
  <si>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</si>
  <si>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</si>
  <si>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</si>
  <si>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</si>
  <si>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</si>
  <si>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</si>
  <si>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</si>
  <si>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</si>
  <si>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</si>
  <si>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</si>
  <si>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</si>
  <si>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</si>
  <si>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</si>
  <si>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</si>
  <si>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</si>
  <si>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</si>
  <si>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</si>
  <si>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</si>
  <si>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</si>
  <si>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</si>
  <si>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</si>
  <si>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</si>
  <si>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</si>
  <si>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</si>
  <si>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</si>
  <si>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</si>
  <si>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</si>
  <si>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</si>
  <si>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</si>
  <si>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</si>
  <si>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</si>
  <si>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</si>
  <si>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</si>
  <si>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</si>
  <si>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</si>
  <si>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</si>
  <si>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</si>
  <si>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</si>
  <si>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</si>
  <si>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</si>
  <si>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</si>
  <si>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</si>
  <si>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</si>
  <si>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</si>
  <si>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</si>
  <si>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</si>
  <si>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</si>
  <si>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</si>
  <si>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</si>
  <si>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</si>
  <si>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</si>
  <si>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</si>
  <si>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</si>
  <si>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</si>
  <si>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</si>
  <si>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</si>
  <si>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</si>
  <si>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</si>
  <si>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</si>
  <si>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</si>
  <si>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</si>
  <si>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</si>
  <si>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</si>
  <si>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</si>
  <si>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</si>
  <si>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</si>
  <si>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</si>
  <si>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</si>
  <si>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</si>
  <si>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</si>
  <si>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</si>
  <si>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</si>
  <si>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</si>
  <si>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</si>
  <si>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</si>
  <si>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</si>
  <si>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</si>
  <si>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</si>
  <si>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</si>
  <si>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</si>
  <si>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</si>
  <si>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</si>
  <si>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</si>
  <si>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</si>
  <si>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</si>
  <si>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</si>
  <si>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</si>
  <si>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</si>
  <si>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</si>
  <si>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</si>
  <si>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</si>
  <si>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</si>
  <si>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</si>
  <si>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</si>
  <si>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</si>
  <si>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</si>
  <si>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</si>
  <si>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</si>
  <si>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</si>
  <si>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</si>
  <si>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</si>
  <si>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</si>
  <si>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</si>
  <si>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</si>
  <si>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</si>
  <si>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</si>
  <si>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</si>
  <si>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</si>
  <si>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</si>
  <si>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</si>
  <si>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</si>
  <si>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</si>
  <si>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</si>
  <si>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</si>
  <si>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</si>
  <si>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</si>
  <si>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</si>
  <si>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</si>
  <si>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</si>
  <si>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</si>
  <si>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</si>
  <si>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</si>
  <si>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</si>
  <si>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</si>
  <si>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</si>
  <si>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</si>
  <si>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</si>
  <si>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</si>
  <si>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</si>
  <si>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</si>
  <si>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</si>
  <si>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</si>
  <si>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</si>
  <si>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</si>
  <si>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</si>
  <si>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</si>
  <si>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</si>
  <si>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</si>
  <si>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</si>
  <si>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</si>
  <si>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</si>
  <si>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</si>
  <si>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</si>
  <si>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</si>
  <si>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</si>
  <si>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</si>
  <si>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</si>
  <si>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</si>
  <si>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</si>
  <si>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</si>
  <si>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</si>
  <si>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</si>
  <si>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</si>
  <si>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</si>
  <si>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</si>
  <si>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</si>
  <si>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</si>
  <si>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</si>
  <si>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</si>
  <si>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</si>
  <si>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</si>
  <si>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</si>
  <si>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</si>
  <si>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</si>
  <si>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</si>
  <si>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</si>
  <si>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</si>
  <si>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</si>
  <si>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</si>
  <si>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</si>
  <si>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</si>
  <si>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</si>
  <si>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</si>
  <si>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</si>
  <si>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</si>
  <si>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</si>
  <si>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</si>
  <si>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</si>
  <si>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</si>
  <si>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</si>
  <si>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</si>
  <si>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</si>
  <si>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</si>
  <si>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</si>
  <si>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</si>
  <si>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</si>
  <si>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</si>
  <si>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</si>
  <si>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</si>
  <si>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</si>
  <si>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</si>
  <si>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</si>
  <si>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</si>
  <si>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</si>
  <si>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</si>
  <si>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</si>
  <si>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</si>
  <si>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</si>
  <si>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</si>
  <si>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</si>
  <si>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</si>
  <si>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</si>
  <si>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</si>
  <si>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</si>
  <si>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</si>
  <si>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</si>
  <si>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</si>
  <si>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</si>
  <si>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</si>
  <si>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</si>
  <si>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</si>
  <si>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</si>
  <si>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</si>
  <si>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</si>
  <si>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</si>
  <si>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</si>
  <si>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</si>
  <si>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</si>
  <si>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</si>
  <si>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</si>
  <si>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</si>
  <si>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</si>
  <si>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</si>
  <si>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</si>
  <si>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</si>
  <si>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</si>
  <si>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</si>
  <si>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</si>
  <si>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</si>
  <si>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</si>
  <si>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</si>
  <si>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</si>
  <si>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</si>
  <si>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</si>
  <si>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</si>
  <si>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</si>
  <si>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</si>
  <si>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</si>
  <si>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</si>
  <si>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</si>
  <si>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</si>
  <si>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</si>
  <si>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</si>
  <si>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</si>
  <si>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</si>
  <si>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</si>
  <si>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</si>
  <si>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</si>
  <si>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</si>
  <si>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</si>
  <si>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</si>
  <si>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</si>
  <si>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</si>
  <si>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</si>
  <si>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</si>
  <si>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</si>
  <si>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</si>
  <si>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</si>
  <si>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</si>
  <si>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</si>
  <si>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</si>
  <si>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</si>
  <si>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</si>
  <si>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</si>
  <si>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</si>
  <si>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</si>
  <si>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</si>
  <si>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</si>
  <si>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</si>
  <si>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</si>
  <si>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</si>
  <si>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</si>
  <si>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</si>
  <si>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</si>
  <si>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</si>
  <si>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</si>
  <si>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</si>
  <si>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</si>
  <si>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</si>
  <si>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</si>
  <si>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</si>
  <si>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</si>
  <si>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</si>
  <si>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</si>
  <si>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</si>
  <si>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</si>
  <si>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</si>
  <si>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</si>
  <si>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</si>
  <si>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</si>
  <si>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</si>
  <si>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</si>
  <si>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</si>
  <si>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</si>
  <si>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</si>
  <si>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</si>
  <si>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</si>
  <si>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</si>
  <si>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</si>
  <si>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</si>
  <si>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</si>
  <si>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</si>
  <si>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</si>
  <si>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</si>
  <si>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</si>
  <si>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</si>
  <si>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</si>
  <si>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</si>
  <si>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</si>
  <si>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</si>
  <si>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</si>
  <si>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</si>
  <si>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</si>
  <si>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</si>
  <si>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</si>
  <si>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</si>
  <si>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</si>
  <si>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</si>
  <si>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</si>
  <si>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</si>
  <si>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</si>
  <si>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</si>
  <si>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</si>
  <si>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</si>
  <si>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</si>
  <si>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</si>
  <si>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</si>
  <si>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</si>
  <si>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</si>
  <si>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</si>
  <si>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</si>
  <si>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</si>
  <si>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</si>
  <si>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</si>
  <si>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</si>
  <si>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</si>
  <si>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</si>
  <si>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</si>
  <si>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</si>
  <si>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</si>
  <si>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</si>
  <si>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</si>
  <si>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</si>
  <si>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</si>
  <si>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</si>
  <si>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</si>
  <si>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</si>
  <si>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</si>
  <si>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</si>
  <si>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</si>
  <si>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</si>
  <si>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</si>
  <si>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</si>
  <si>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</si>
  <si>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</si>
  <si>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</si>
  <si>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</si>
  <si>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</si>
  <si>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</si>
  <si>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</si>
  <si>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</si>
  <si>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</si>
  <si>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</si>
  <si>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</si>
  <si>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</si>
  <si>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</si>
  <si>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</si>
  <si>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</si>
  <si>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</si>
  <si>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</si>
  <si>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</si>
  <si>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</si>
  <si>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</si>
  <si>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</si>
  <si>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</si>
  <si>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</si>
  <si>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</si>
  <si>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</si>
  <si>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</si>
  <si>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</si>
  <si>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</si>
  <si>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</si>
  <si>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</si>
  <si>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</si>
  <si>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</si>
  <si>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</si>
  <si>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</si>
  <si>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</si>
  <si>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</si>
  <si>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</si>
  <si>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</si>
  <si>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</si>
  <si>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</si>
  <si>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</si>
  <si>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</si>
  <si>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</si>
  <si>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</si>
  <si>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</si>
  <si>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</si>
  <si>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</si>
  <si>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</si>
  <si>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</si>
  <si>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</si>
  <si>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</si>
  <si>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</si>
  <si>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</si>
  <si>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</si>
  <si>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</si>
  <si>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</si>
  <si>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</si>
  <si>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</si>
  <si>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</si>
  <si>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</si>
  <si>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</si>
  <si>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</si>
  <si>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</si>
  <si>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</si>
  <si>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</si>
  <si>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</si>
  <si>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</si>
  <si>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</si>
  <si>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</si>
  <si>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</si>
  <si>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</si>
  <si>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</si>
  <si>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</si>
  <si>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</si>
  <si>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</si>
  <si>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</si>
  <si>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</si>
  <si>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</si>
  <si>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</si>
  <si>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</si>
  <si>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</si>
  <si>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</si>
  <si>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</si>
  <si>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</si>
  <si>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</si>
  <si>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</si>
  <si>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</si>
  <si>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</si>
  <si>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</si>
  <si>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</si>
  <si>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</si>
  <si>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</si>
  <si>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</si>
  <si>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</si>
  <si>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</si>
  <si>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</si>
  <si>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</si>
  <si>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</si>
  <si>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</si>
  <si>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</si>
  <si>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</si>
  <si>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</si>
  <si>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</si>
  <si>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</si>
  <si>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</si>
  <si>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</si>
  <si>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</si>
  <si>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</si>
  <si>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</si>
  <si>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</si>
  <si>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</si>
  <si>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</si>
  <si>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</si>
  <si>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</si>
  <si>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</si>
  <si>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</si>
  <si>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</si>
  <si>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</si>
  <si>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</si>
  <si>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</si>
  <si>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</si>
  <si>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</si>
  <si>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</si>
  <si>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</si>
  <si>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</si>
  <si>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</si>
  <si>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</si>
  <si>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</si>
  <si>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</si>
  <si>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</si>
  <si>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</si>
  <si>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</si>
  <si>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</si>
  <si>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</si>
  <si>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</si>
  <si>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</si>
  <si>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</si>
  <si>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</si>
  <si>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</si>
  <si>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</si>
  <si>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</si>
  <si>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</si>
  <si>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</si>
  <si>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</si>
  <si>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</si>
  <si>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</si>
  <si>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</si>
  <si>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</si>
  <si>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</si>
  <si>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</si>
  <si>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</si>
  <si>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</si>
  <si>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</si>
  <si>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</si>
  <si>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</si>
  <si>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</si>
  <si>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</si>
  <si>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</si>
  <si>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</si>
  <si>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</si>
  <si>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</si>
  <si>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</si>
  <si>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</si>
  <si>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</si>
  <si>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</si>
  <si>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</si>
  <si>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</si>
  <si>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</si>
  <si>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</si>
  <si>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</si>
  <si>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</si>
  <si>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</si>
  <si>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</si>
  <si>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</si>
  <si>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</si>
  <si>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</si>
  <si>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</si>
  <si>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</si>
  <si>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</si>
  <si>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</si>
  <si>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</si>
  <si>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</si>
  <si>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</si>
  <si>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</si>
  <si>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</si>
  <si>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</si>
  <si>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</si>
  <si>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</si>
  <si>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</si>
  <si>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</si>
  <si>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</si>
  <si>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</si>
  <si>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</si>
  <si>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</si>
  <si>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</si>
  <si>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</si>
  <si>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</si>
  <si>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</si>
  <si>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</si>
  <si>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</si>
  <si>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</si>
  <si>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</si>
  <si>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</si>
  <si>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</si>
  <si>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</si>
  <si>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</si>
  <si>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</si>
  <si>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</si>
  <si>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</si>
  <si>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</si>
  <si>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</si>
  <si>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</si>
  <si>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</si>
  <si>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</si>
  <si>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</si>
  <si>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</si>
  <si>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</si>
  <si>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</si>
  <si>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</si>
  <si>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</si>
  <si>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</si>
  <si>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</si>
  <si>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</si>
  <si>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</si>
  <si>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</si>
  <si>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</si>
  <si>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</si>
  <si>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</si>
  <si>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</si>
  <si>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</si>
  <si>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</si>
  <si>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</si>
  <si>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</si>
  <si>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</si>
  <si>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</si>
  <si>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</si>
  <si>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</si>
  <si>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</si>
  <si>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</si>
  <si>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</si>
  <si>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</si>
  <si>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</si>
  <si>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</si>
  <si>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</si>
  <si>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</si>
  <si>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</si>
  <si>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</si>
  <si>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</si>
  <si>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</si>
  <si>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</si>
  <si>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</si>
  <si>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</si>
  <si>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</si>
  <si>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</si>
  <si>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</si>
  <si>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</si>
  <si>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</si>
  <si>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</si>
  <si>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</si>
  <si>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</si>
  <si>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</si>
  <si>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</si>
  <si>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</si>
  <si>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</si>
  <si>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</si>
  <si>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</si>
  <si>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</si>
  <si>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</si>
  <si>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</si>
  <si>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</si>
  <si>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</si>
  <si>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</si>
  <si>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</si>
  <si>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</si>
  <si>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</si>
  <si>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</si>
  <si>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</si>
  <si>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</si>
  <si>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</si>
  <si>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</si>
  <si>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</si>
  <si>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</si>
  <si>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</si>
  <si>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</si>
  <si>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</si>
  <si>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</si>
  <si>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</si>
  <si>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</si>
  <si>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</si>
  <si>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</si>
  <si>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</si>
  <si>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</si>
  <si>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</si>
  <si>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</si>
  <si>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</si>
  <si>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</si>
  <si>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</si>
  <si>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</si>
  <si>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</si>
  <si>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</si>
  <si>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</si>
  <si>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</si>
  <si>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</si>
  <si>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</si>
  <si>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</si>
  <si>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</si>
  <si>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</si>
  <si>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</si>
  <si>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</si>
  <si>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</si>
  <si>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</si>
  <si>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</si>
  <si>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</si>
  <si>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</si>
  <si>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</si>
  <si>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</si>
  <si>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</si>
  <si>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</si>
  <si>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</si>
  <si>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</si>
  <si>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</si>
  <si>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</si>
  <si>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</si>
  <si>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</si>
  <si>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</si>
  <si>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</si>
  <si>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</si>
  <si>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</si>
  <si>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</si>
  <si>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</si>
  <si>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</si>
  <si>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</si>
  <si>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</si>
  <si>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</si>
  <si>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</si>
  <si>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</si>
  <si>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</si>
  <si>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</si>
  <si>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</si>
  <si>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</si>
  <si>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</si>
  <si>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</si>
  <si>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</si>
  <si>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</si>
  <si>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</si>
  <si>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</si>
  <si>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</si>
  <si>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</si>
  <si>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</si>
  <si>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</si>
  <si>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</si>
  <si>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</si>
  <si>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</si>
  <si>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</si>
  <si>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</si>
  <si>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</si>
  <si>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</si>
  <si>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</si>
  <si>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</si>
  <si>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</si>
  <si>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</si>
  <si>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</si>
  <si>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</si>
  <si>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</si>
  <si>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</si>
  <si>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</si>
  <si>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</si>
  <si>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</si>
  <si>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</si>
  <si>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</si>
  <si>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</si>
  <si>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</si>
  <si>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</si>
  <si>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</si>
  <si>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</si>
  <si>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</si>
  <si>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</si>
  <si>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</si>
  <si>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</si>
  <si>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</si>
  <si>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</si>
  <si>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</si>
  <si>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</si>
  <si>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</si>
  <si>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</si>
  <si>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</si>
  <si>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</si>
  <si>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</si>
  <si>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</si>
  <si>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</si>
  <si>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</si>
  <si>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</si>
  <si>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</si>
  <si>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</si>
  <si>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</si>
  <si>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</si>
  <si>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</si>
  <si>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</si>
  <si>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</si>
  <si>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</si>
  <si>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</si>
  <si>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</si>
  <si>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</si>
  <si>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</si>
  <si>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</si>
  <si>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</si>
  <si>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</si>
  <si>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</si>
  <si>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</si>
  <si>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</si>
  <si>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</si>
  <si>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</si>
  <si>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</si>
  <si>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</si>
  <si>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</si>
  <si>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</si>
  <si>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</si>
  <si>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</si>
  <si>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</si>
  <si>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</si>
  <si>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</si>
  <si>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</si>
  <si>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</si>
  <si>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</si>
  <si>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</si>
  <si>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</si>
  <si>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</si>
  <si>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</si>
  <si>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</si>
  <si>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</si>
  <si>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</si>
  <si>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</si>
  <si>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</si>
  <si>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</si>
  <si>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</si>
  <si>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</si>
  <si>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</si>
  <si>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</si>
  <si>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</si>
  <si>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</si>
  <si>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</si>
  <si>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</si>
  <si>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</si>
  <si>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</si>
  <si>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</si>
  <si>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</si>
  <si>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</si>
  <si>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</si>
  <si>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</si>
  <si>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</si>
  <si>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</si>
  <si>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</si>
  <si>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</si>
  <si>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</si>
  <si>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</si>
  <si>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</si>
  <si>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</si>
  <si>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</si>
  <si>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</si>
  <si>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</si>
  <si>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</si>
  <si>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</si>
  <si>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</si>
  <si>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</si>
  <si>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</si>
  <si>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</si>
  <si>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</si>
  <si>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</si>
  <si>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</si>
  <si>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</si>
  <si>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</si>
  <si>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</si>
  <si>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</si>
  <si>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</si>
  <si>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</si>
  <si>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</si>
  <si>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</si>
  <si>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</si>
  <si>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</si>
  <si>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</si>
  <si>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</si>
  <si>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</si>
  <si>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</si>
  <si>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</si>
  <si>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</si>
  <si>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</si>
  <si>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</si>
  <si>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</si>
  <si>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</si>
  <si>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</si>
  <si>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</si>
  <si>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</si>
  <si>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</si>
  <si>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</si>
  <si>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</si>
  <si>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</si>
  <si>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</si>
  <si>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</si>
  <si>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</si>
  <si>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</si>
  <si>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</si>
  <si>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</si>
  <si>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</si>
  <si>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</si>
  <si>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</si>
  <si>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</si>
  <si>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</si>
  <si>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</si>
  <si>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</si>
  <si>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</si>
  <si>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</si>
  <si>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</si>
  <si>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</si>
  <si>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</si>
  <si>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</si>
  <si>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</si>
  <si>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</si>
  <si>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</si>
  <si>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</si>
  <si>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</si>
  <si>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</si>
  <si>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</si>
  <si>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</si>
  <si>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</si>
  <si>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</si>
  <si>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</si>
  <si>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</si>
  <si>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</si>
  <si>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</si>
  <si>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</si>
  <si>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</si>
  <si>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</si>
  <si>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</si>
  <si>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</si>
  <si>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</si>
  <si>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</si>
  <si>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</si>
  <si>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</si>
  <si>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</si>
  <si>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</si>
  <si>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</si>
  <si>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</si>
  <si>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</si>
  <si>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</si>
  <si>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</si>
  <si>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</si>
  <si>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</si>
  <si>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</si>
  <si>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</si>
  <si>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</si>
  <si>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</si>
  <si>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</si>
  <si>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</si>
  <si>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</si>
  <si>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</si>
  <si>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</si>
  <si>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</si>
  <si>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</si>
  <si>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</si>
  <si>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</si>
  <si>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</si>
  <si>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</si>
  <si>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</si>
  <si>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</si>
  <si>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</si>
  <si>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</si>
  <si>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</si>
  <si>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</si>
  <si>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</si>
  <si>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</si>
  <si>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</si>
  <si>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</si>
  <si>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</si>
  <si>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</si>
  <si>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</si>
  <si>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</si>
  <si>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</si>
  <si>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</si>
  <si>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</si>
  <si>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</si>
  <si>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</si>
  <si>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</si>
  <si>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</si>
  <si>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</si>
  <si>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</si>
  <si>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</si>
  <si>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</si>
  <si>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</si>
  <si>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</si>
  <si>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</si>
  <si>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</si>
  <si>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</si>
  <si>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</si>
  <si>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</si>
  <si>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</si>
  <si>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</si>
  <si>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</si>
  <si>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</si>
  <si>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</si>
  <si>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</si>
  <si>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</si>
  <si>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</si>
  <si>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</si>
  <si>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</si>
  <si>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</si>
  <si>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</si>
  <si>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</si>
  <si>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</si>
  <si>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</si>
  <si>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</si>
  <si>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</si>
  <si>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</si>
  <si>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</si>
  <si>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</si>
  <si>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</si>
  <si>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</si>
  <si>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</si>
  <si>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</si>
  <si>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</si>
  <si>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</si>
  <si>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</si>
  <si>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</si>
  <si>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</si>
  <si>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</si>
  <si>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</si>
  <si>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</si>
  <si>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</si>
  <si>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</si>
  <si>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</si>
  <si>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</si>
  <si>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</si>
  <si>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</si>
  <si>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</si>
  <si>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</si>
  <si>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</si>
  <si>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</si>
  <si>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</si>
  <si>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</si>
  <si>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</si>
  <si>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</si>
  <si>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</si>
  <si>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</si>
  <si>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</si>
  <si>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</si>
  <si>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</si>
  <si>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</si>
  <si>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</si>
  <si>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</si>
  <si>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</si>
  <si>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</si>
  <si>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</si>
  <si>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</si>
  <si>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</si>
  <si>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</si>
  <si>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</si>
  <si>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</si>
  <si>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</si>
  <si>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</si>
  <si>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</si>
  <si>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</si>
  <si>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</si>
  <si>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</si>
  <si>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</si>
  <si>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</si>
  <si>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</si>
  <si>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</si>
  <si>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</si>
  <si>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</si>
  <si>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</si>
  <si>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</si>
  <si>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</si>
  <si>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</si>
  <si>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</si>
  <si>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</si>
  <si>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</si>
  <si>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</si>
  <si>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</si>
  <si>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</si>
  <si>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</si>
  <si>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</si>
  <si>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</si>
  <si>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</si>
  <si>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</si>
  <si>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</si>
  <si>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</si>
  <si>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</si>
  <si>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</si>
  <si>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</si>
  <si>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</si>
  <si>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</si>
  <si>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</si>
  <si>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</si>
  <si>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</si>
  <si>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</si>
  <si>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</si>
  <si>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</si>
  <si>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</si>
  <si>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</si>
  <si>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</si>
  <si>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</si>
  <si>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</si>
  <si>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</si>
  <si>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</si>
  <si>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</si>
  <si>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</si>
  <si>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</si>
  <si>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</si>
  <si>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</si>
  <si>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</si>
  <si>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</si>
  <si>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</si>
  <si>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</si>
  <si>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</si>
  <si>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</si>
  <si>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</si>
  <si>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</si>
  <si>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</si>
  <si>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</si>
  <si>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</si>
  <si>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</si>
  <si>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</si>
  <si>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</si>
  <si>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</si>
  <si>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</si>
  <si>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</si>
  <si>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</si>
  <si>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</si>
  <si>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</si>
  <si>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</si>
  <si>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</si>
  <si>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</si>
  <si>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</si>
  <si>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</si>
  <si>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</si>
  <si>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</si>
  <si>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</si>
  <si>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</si>
  <si>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</si>
  <si>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</si>
  <si>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</si>
  <si>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</si>
  <si>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</si>
  <si>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</si>
  <si>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</si>
  <si>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</si>
  <si>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</si>
  <si>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</si>
  <si>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</si>
  <si>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</si>
  <si>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</si>
  <si>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</si>
  <si>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</si>
  <si>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</si>
  <si>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</si>
  <si>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</si>
  <si>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</si>
  <si>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</si>
  <si>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</si>
  <si>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</si>
  <si>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</si>
  <si>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</si>
  <si>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</si>
  <si>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</si>
  <si>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</si>
  <si>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</si>
  <si>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</si>
  <si>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</si>
  <si>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</si>
  <si>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</si>
  <si>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</si>
  <si>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</si>
  <si>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</si>
  <si>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</si>
  <si>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</si>
  <si>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</si>
  <si>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</si>
  <si>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</si>
  <si>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</si>
  <si>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</si>
  <si>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</si>
  <si>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</si>
  <si>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</si>
  <si>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</si>
  <si>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</si>
  <si>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</si>
  <si>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</si>
  <si>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</si>
  <si>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</si>
  <si>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</si>
  <si>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</si>
  <si>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</si>
  <si>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</si>
  <si>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</si>
  <si>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</si>
  <si>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</si>
  <si>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</si>
  <si>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</si>
  <si>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</si>
  <si>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</si>
  <si>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</si>
  <si>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</si>
  <si>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</si>
  <si>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</si>
  <si>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</si>
  <si>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</si>
  <si>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</si>
  <si>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</si>
  <si>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</si>
  <si>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</si>
  <si>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</si>
  <si>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</si>
  <si>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</si>
  <si>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</si>
  <si>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</si>
  <si>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</si>
  <si>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</si>
  <si>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</si>
  <si>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</si>
  <si>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</si>
  <si>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</si>
  <si>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</si>
  <si>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</si>
  <si>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</si>
  <si>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</si>
  <si>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</si>
  <si>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</si>
  <si>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</si>
  <si>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</si>
  <si>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</si>
  <si>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</si>
  <si>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</si>
  <si>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</si>
  <si>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</si>
  <si>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</si>
  <si>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</si>
  <si>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</si>
  <si>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</si>
  <si>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</si>
  <si>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</si>
  <si>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</si>
  <si>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</si>
  <si>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</si>
  <si>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</si>
  <si>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</si>
  <si>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</si>
  <si>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</si>
  <si>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</si>
  <si>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</si>
  <si>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</si>
  <si>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</si>
  <si>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</si>
  <si>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</si>
  <si>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</si>
  <si>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</si>
  <si>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</si>
  <si>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</si>
  <si>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</si>
  <si>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</si>
  <si>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</si>
  <si>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</si>
  <si>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</si>
  <si>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</si>
  <si>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</si>
  <si>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</si>
  <si>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</si>
  <si>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</si>
  <si>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</si>
  <si>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</si>
  <si>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</si>
  <si>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</si>
  <si>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</si>
  <si>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</si>
  <si>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</si>
  <si>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</si>
  <si>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</si>
  <si>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</si>
  <si>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</si>
  <si>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</si>
  <si>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</si>
  <si>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</si>
  <si>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</si>
  <si>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</si>
  <si>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</si>
  <si>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</si>
  <si>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</si>
  <si>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</si>
  <si>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</si>
  <si>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</si>
  <si>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</si>
  <si>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</si>
  <si>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</si>
  <si>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</si>
  <si>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</si>
  <si>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</si>
  <si>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</si>
  <si>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</si>
  <si>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</si>
  <si>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</si>
  <si>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</si>
  <si>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</si>
  <si>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</si>
  <si>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</si>
  <si>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</si>
  <si>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</si>
  <si>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</si>
  <si>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</si>
  <si>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</si>
  <si>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</si>
  <si>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</si>
  <si>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</si>
  <si>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</si>
  <si>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</si>
  <si>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</si>
  <si>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</si>
  <si>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</si>
  <si>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</si>
  <si>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</si>
  <si>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</si>
  <si>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</si>
  <si>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</si>
  <si>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</si>
  <si>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</si>
  <si>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</si>
  <si>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</si>
  <si>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</si>
  <si>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</si>
  <si>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</si>
  <si>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</si>
  <si>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</si>
  <si>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</si>
  <si>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</si>
  <si>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</si>
  <si>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</si>
  <si>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</si>
  <si>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</si>
  <si>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</si>
  <si>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</si>
  <si>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</si>
  <si>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</si>
  <si>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</si>
  <si>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</si>
  <si>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</si>
  <si>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</si>
  <si>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</si>
  <si>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</si>
  <si>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</si>
  <si>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</si>
  <si>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</si>
  <si>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</si>
  <si>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</si>
  <si>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</si>
  <si>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</si>
  <si>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</si>
  <si>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</si>
  <si>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</si>
  <si>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</si>
  <si>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</si>
  <si>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</si>
  <si>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</si>
  <si>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</si>
  <si>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</si>
  <si>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</si>
  <si>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</si>
  <si>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</si>
  <si>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</si>
  <si>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</si>
  <si>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</si>
  <si>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</si>
  <si>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</si>
  <si>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</si>
  <si>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</si>
  <si>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</si>
  <si>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</si>
  <si>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</si>
  <si>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</si>
  <si>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</si>
  <si>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</si>
  <si>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</si>
  <si>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</si>
  <si>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</si>
  <si>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</si>
  <si>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</si>
  <si>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</si>
  <si>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</si>
  <si>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</si>
  <si>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</si>
  <si>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</si>
  <si>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</si>
  <si>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</si>
  <si>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</si>
  <si>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</si>
  <si>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</si>
  <si>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</si>
  <si>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</si>
  <si>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</si>
  <si>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</si>
  <si>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</si>
  <si>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</si>
  <si>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</si>
  <si>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</si>
  <si>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</si>
  <si>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</si>
  <si>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</si>
  <si>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</si>
  <si>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</si>
  <si>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</si>
  <si>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</si>
  <si>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</si>
  <si>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</si>
  <si>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</si>
  <si>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</si>
  <si>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</si>
  <si>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</si>
  <si>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</si>
  <si>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</si>
  <si>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</si>
  <si>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</si>
  <si>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</si>
  <si>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</si>
  <si>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</si>
  <si>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</si>
  <si>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</si>
  <si>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</si>
  <si>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</si>
  <si>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</si>
  <si>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</si>
  <si>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</si>
  <si>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</si>
  <si>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</si>
  <si>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</si>
  <si>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</si>
  <si>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</si>
  <si>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</si>
  <si>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</si>
  <si>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</si>
  <si>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</si>
  <si>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</si>
  <si>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</si>
  <si>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</si>
  <si>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</si>
  <si>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</si>
  <si>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</si>
  <si>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</si>
  <si>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</si>
  <si>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</si>
  <si>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</si>
  <si>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</si>
  <si>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</si>
  <si>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</si>
  <si>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</si>
  <si>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</si>
  <si>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</si>
  <si>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</si>
  <si>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</si>
  <si>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</si>
  <si>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</si>
  <si>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</si>
  <si>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</si>
  <si>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</si>
  <si>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</si>
  <si>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</si>
  <si>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</si>
  <si>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</si>
  <si>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</si>
  <si>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</si>
  <si>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</si>
  <si>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</si>
  <si>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</si>
  <si>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</si>
  <si>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</si>
  <si>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</si>
  <si>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</si>
  <si>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</si>
  <si>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</si>
  <si>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</si>
  <si>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</si>
  <si>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</si>
  <si>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</si>
  <si>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</si>
  <si>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</si>
  <si>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</si>
  <si>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</si>
  <si>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</si>
  <si>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</si>
  <si>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</si>
  <si>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</si>
  <si>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</si>
  <si>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</si>
  <si>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</si>
  <si>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</si>
  <si>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</si>
  <si>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</si>
  <si>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</si>
  <si>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</si>
  <si>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</si>
  <si>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</si>
  <si>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</si>
  <si>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</si>
  <si>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</si>
  <si>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</si>
  <si>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</si>
  <si>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</si>
  <si>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</si>
  <si>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</si>
  <si>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</si>
  <si>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</si>
  <si>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</si>
  <si>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</si>
  <si>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</si>
  <si>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</si>
  <si>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</si>
  <si>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</si>
  <si>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</si>
  <si>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</si>
  <si>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</si>
  <si>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</si>
  <si>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</si>
  <si>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</si>
  <si>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</si>
  <si>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</si>
  <si>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</si>
  <si>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</si>
  <si>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</si>
  <si>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</si>
  <si>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</si>
  <si>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</si>
  <si>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</si>
  <si>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</si>
  <si>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</si>
  <si>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</si>
  <si>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</si>
  <si>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</si>
  <si>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</si>
  <si>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</si>
  <si>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</si>
  <si>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</si>
  <si>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</si>
  <si>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</si>
  <si>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</si>
  <si>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</si>
  <si>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</si>
  <si>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</si>
  <si>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</si>
  <si>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</si>
  <si>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</si>
  <si>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</si>
  <si>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</si>
  <si>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</si>
  <si>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</si>
  <si>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</si>
  <si>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</si>
  <si>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</si>
  <si>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</si>
  <si>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</si>
  <si>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</si>
  <si>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</si>
  <si>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</si>
  <si>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</si>
  <si>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</si>
  <si>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</si>
  <si>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</si>
  <si>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</si>
  <si>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</si>
  <si>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</si>
  <si>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</si>
  <si>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</si>
  <si>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</si>
  <si>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</si>
  <si>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</si>
  <si>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</si>
  <si>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</si>
  <si>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</si>
  <si>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</si>
  <si>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</si>
  <si>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</si>
  <si>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</si>
  <si>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</si>
  <si>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</si>
  <si>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</si>
  <si>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</si>
  <si>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</si>
  <si>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</si>
  <si>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</si>
  <si>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</si>
  <si>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</si>
  <si>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</si>
  <si>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</si>
  <si>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</si>
  <si>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</si>
  <si>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</si>
  <si>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</si>
  <si>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</si>
  <si>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</si>
  <si>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</si>
  <si>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</si>
  <si>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</si>
  <si>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</si>
  <si>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</si>
  <si>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</si>
  <si>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</si>
  <si>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</si>
  <si>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</si>
  <si>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</si>
  <si>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</si>
  <si>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</si>
  <si>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</si>
  <si>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</si>
  <si>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</si>
  <si>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</si>
  <si>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</si>
  <si>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</si>
  <si>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</si>
  <si>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</si>
  <si>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</si>
  <si>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</si>
  <si>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</si>
  <si>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</si>
  <si>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</si>
  <si>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</si>
  <si>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</si>
  <si>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</si>
  <si>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</si>
  <si>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</si>
  <si>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</si>
  <si>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</si>
  <si>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</si>
  <si>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</si>
  <si>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</si>
  <si>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</si>
  <si>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</si>
  <si>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</si>
  <si>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</si>
  <si>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</si>
  <si>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</si>
  <si>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</si>
  <si>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</si>
  <si>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</si>
  <si>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</si>
  <si>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</si>
  <si>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</si>
  <si>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</si>
  <si>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</si>
  <si>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</si>
  <si>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</si>
  <si>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</si>
  <si>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</si>
  <si>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</si>
  <si>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</si>
  <si>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</si>
  <si>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</si>
  <si>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</si>
  <si>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</si>
  <si>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</si>
  <si>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</si>
  <si>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</si>
  <si>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</si>
  <si>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</si>
  <si>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</si>
  <si>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</si>
  <si>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</si>
  <si>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</si>
  <si>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</si>
  <si>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</si>
  <si>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</si>
  <si>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</si>
  <si>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</si>
  <si>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</si>
  <si>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</si>
  <si>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</si>
  <si>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</si>
  <si>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</si>
  <si>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</si>
  <si>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</si>
  <si>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</si>
  <si>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</si>
  <si>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</si>
  <si>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</si>
  <si>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</si>
  <si>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</si>
  <si>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</si>
  <si>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</si>
  <si>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</si>
  <si>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</si>
  <si>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</si>
  <si>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</si>
  <si>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</si>
  <si>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</si>
  <si>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</si>
  <si>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</si>
  <si>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</si>
  <si>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</si>
  <si>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</si>
  <si>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</si>
  <si>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</si>
  <si>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</si>
  <si>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</si>
  <si>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</si>
  <si>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</si>
  <si>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</si>
  <si>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</si>
  <si>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</si>
  <si>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</si>
  <si>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</si>
  <si>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</si>
  <si>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</si>
  <si>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</si>
  <si>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</si>
  <si>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</si>
  <si>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</si>
  <si>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</si>
  <si>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</si>
  <si>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</si>
  <si>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</si>
  <si>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</si>
  <si>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</si>
  <si>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</si>
  <si>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</si>
  <si>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</si>
  <si>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</si>
  <si>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</si>
  <si>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</si>
  <si>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</si>
  <si>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</si>
  <si>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</si>
  <si>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</si>
  <si>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</si>
  <si>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</si>
  <si>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</si>
  <si>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</si>
  <si>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</si>
  <si>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</si>
  <si>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</si>
  <si>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</si>
  <si>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</si>
  <si>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</si>
  <si>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</si>
  <si>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</si>
  <si>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</si>
  <si>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</si>
  <si>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</si>
  <si>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</si>
  <si>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</si>
  <si>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</si>
  <si>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</si>
  <si>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</si>
  <si>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</si>
  <si>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</si>
  <si>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</si>
  <si>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</si>
  <si>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</si>
  <si>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</si>
  <si>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</si>
  <si>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</si>
  <si>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</si>
  <si>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</si>
  <si>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</si>
  <si>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</si>
  <si>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</si>
  <si>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</si>
  <si>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</si>
  <si>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</si>
  <si>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</si>
  <si>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</si>
  <si>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</si>
  <si>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</si>
  <si>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</si>
  <si>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</si>
  <si>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</si>
  <si>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</si>
  <si>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</si>
  <si>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</si>
  <si>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</si>
  <si>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</si>
  <si>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</si>
  <si>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</si>
  <si>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</si>
  <si>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</si>
  <si>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</si>
  <si>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</si>
  <si>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</si>
  <si>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</si>
  <si>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</si>
  <si>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</si>
  <si>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</si>
  <si>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</si>
  <si>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</si>
  <si>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</si>
  <si>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</si>
  <si>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</si>
  <si>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</si>
  <si>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</si>
  <si>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</si>
  <si>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</si>
  <si>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</si>
  <si>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</si>
  <si>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</si>
  <si>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</si>
  <si>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</si>
  <si>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</si>
  <si>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</si>
  <si>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</si>
  <si>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</si>
  <si>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</si>
  <si>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</si>
  <si>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</si>
  <si>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</si>
  <si>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</si>
  <si>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</si>
  <si>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</si>
  <si>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</si>
  <si>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</si>
  <si>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</si>
  <si>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</si>
  <si>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</si>
  <si>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</si>
  <si>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</si>
  <si>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</si>
  <si>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</si>
  <si>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</si>
  <si>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</si>
  <si>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</si>
  <si>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</si>
  <si>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</si>
  <si>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</si>
  <si>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</si>
  <si>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</si>
  <si>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</si>
  <si>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</si>
  <si>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</si>
  <si>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</si>
  <si>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</si>
  <si>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</si>
  <si>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</si>
  <si>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</si>
  <si>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</si>
  <si>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</si>
  <si>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</si>
  <si>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</si>
  <si>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</si>
  <si>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</si>
  <si>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</si>
  <si>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</si>
  <si>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</si>
  <si>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</si>
  <si>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</si>
  <si>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</si>
  <si>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</si>
  <si>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</si>
  <si>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</si>
  <si>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</si>
  <si>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</si>
  <si>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</si>
  <si>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</si>
  <si>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</si>
  <si>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</si>
  <si>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</si>
  <si>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</si>
  <si>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</si>
  <si>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</si>
  <si>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</si>
  <si>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</si>
  <si>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</si>
  <si>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</si>
  <si>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</si>
  <si>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</si>
  <si>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</si>
  <si>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</si>
  <si>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</si>
  <si>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</si>
  <si>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</si>
  <si>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</si>
  <si>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</si>
  <si>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</si>
  <si>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</si>
  <si>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</si>
  <si>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</si>
  <si>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</si>
  <si>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</si>
  <si>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</si>
  <si>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</si>
  <si>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</si>
  <si>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</si>
  <si>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</si>
  <si>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</si>
  <si>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</si>
  <si>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</si>
  <si>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</si>
  <si>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</si>
  <si>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</si>
  <si>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</si>
  <si>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</si>
  <si>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</si>
  <si>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</si>
  <si>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</si>
  <si>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</si>
  <si>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</si>
  <si>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</si>
  <si>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</si>
  <si>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</si>
  <si>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</si>
  <si>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</si>
  <si>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</si>
  <si>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</si>
  <si>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</si>
  <si>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</si>
  <si>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</si>
  <si>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</si>
  <si>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</si>
  <si>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</si>
  <si>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</si>
  <si>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</si>
  <si>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</si>
  <si>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</si>
  <si>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</si>
  <si>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</si>
  <si>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</si>
  <si>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</si>
  <si>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</si>
  <si>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</si>
  <si>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</si>
  <si>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</si>
  <si>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</si>
  <si>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</si>
  <si>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</si>
  <si>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</si>
  <si>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</si>
  <si>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</si>
  <si>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</si>
  <si>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</si>
  <si>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</si>
  <si>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</si>
  <si>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</si>
  <si>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</si>
  <si>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</si>
  <si>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</si>
  <si>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</si>
  <si>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</si>
  <si>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</si>
  <si>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</si>
  <si>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</si>
  <si>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</si>
  <si>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</si>
  <si>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</si>
  <si>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</si>
  <si>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</si>
  <si>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</si>
  <si>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</si>
  <si>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</si>
  <si>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</si>
  <si>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</si>
  <si>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</si>
  <si>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</si>
  <si>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</si>
  <si>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</si>
  <si>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</si>
  <si>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</si>
  <si>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</si>
  <si>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</si>
  <si>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</si>
  <si>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</si>
  <si>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</si>
  <si>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</si>
  <si>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</si>
  <si>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</si>
  <si>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</si>
  <si>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</si>
  <si>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</si>
  <si>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</si>
  <si>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</si>
  <si>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</si>
  <si>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</si>
  <si>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</si>
  <si>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</si>
  <si>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</si>
  <si>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</si>
  <si>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</si>
  <si>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</si>
  <si>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</si>
  <si>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</si>
  <si>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</si>
  <si>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</si>
  <si>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</si>
  <si>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</si>
  <si>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</si>
  <si>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</si>
  <si>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</si>
  <si>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</si>
  <si>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</si>
  <si>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</si>
  <si>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</si>
  <si>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</si>
  <si>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</si>
  <si>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</si>
  <si>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</si>
  <si>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</si>
  <si>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</si>
  <si>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</si>
  <si>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</si>
  <si>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</si>
  <si>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</si>
  <si>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</si>
  <si>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</si>
  <si>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</si>
  <si>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</si>
  <si>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</si>
  <si>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</si>
  <si>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</si>
  <si>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</si>
  <si>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</si>
  <si>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</si>
  <si>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</si>
  <si>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</si>
  <si>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</si>
  <si>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</si>
  <si>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</si>
  <si>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</si>
  <si>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</si>
  <si>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</si>
  <si>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</si>
  <si>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</si>
  <si>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</si>
  <si>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</si>
  <si>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</si>
  <si>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</si>
  <si>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</si>
  <si>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</si>
  <si>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</si>
  <si>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</si>
  <si>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</si>
  <si>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</si>
  <si>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</si>
  <si>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</si>
  <si>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</si>
  <si>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</si>
  <si>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</si>
  <si>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</si>
  <si>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</si>
  <si>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</si>
  <si>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</si>
  <si>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</si>
  <si>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</si>
  <si>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</si>
  <si>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</si>
  <si>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</si>
  <si>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</si>
  <si>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</si>
  <si>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</si>
  <si>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</si>
  <si>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</si>
  <si>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</si>
  <si>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</si>
  <si>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</si>
  <si>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</si>
  <si>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</si>
  <si>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</si>
  <si>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</si>
  <si>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</si>
  <si>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</si>
  <si>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</si>
  <si>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</si>
  <si>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</si>
  <si>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</si>
  <si>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</si>
  <si>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</si>
  <si>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</si>
  <si>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</si>
  <si>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</si>
  <si>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</si>
  <si>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</si>
  <si>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</si>
  <si>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</si>
  <si>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</si>
  <si>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</si>
  <si>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</si>
  <si>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</si>
  <si>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</si>
  <si>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</si>
  <si>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</si>
  <si>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</si>
  <si>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</si>
  <si>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</si>
  <si>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</si>
  <si>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</si>
  <si>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</si>
  <si>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</si>
  <si>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</si>
  <si>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</si>
  <si>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</si>
  <si>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</si>
  <si>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</si>
  <si>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</si>
  <si>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</si>
  <si>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</si>
  <si>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</si>
  <si>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</si>
  <si>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</si>
  <si>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</si>
  <si>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</si>
  <si>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</si>
  <si>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</si>
  <si>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</si>
  <si>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</si>
  <si>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</si>
  <si>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</si>
  <si>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</si>
  <si>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</si>
  <si>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</si>
  <si>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</si>
  <si>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</si>
  <si>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</si>
  <si>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</si>
  <si>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</si>
  <si>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</si>
  <si>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</si>
  <si>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</si>
  <si>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</si>
  <si>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</si>
  <si>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</si>
  <si>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</si>
  <si>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</si>
  <si>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</si>
  <si>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</si>
  <si>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</si>
  <si>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</si>
  <si>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</si>
  <si>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</si>
  <si>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</si>
  <si>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</si>
  <si>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</si>
  <si>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</si>
  <si>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</si>
  <si>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</si>
  <si>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</si>
  <si>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</si>
  <si>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</si>
  <si>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</si>
  <si>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</si>
  <si>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</si>
  <si>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</si>
  <si>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</si>
  <si>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</si>
  <si>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</si>
  <si>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</si>
  <si>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</si>
  <si>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</si>
  <si>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</si>
  <si>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</si>
  <si>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</si>
  <si>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</si>
  <si>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</si>
  <si>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</si>
  <si>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</si>
  <si>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</si>
  <si>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</si>
  <si>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</si>
  <si>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</si>
  <si>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</si>
  <si>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</si>
  <si>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</si>
  <si>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</si>
  <si>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</si>
  <si>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</si>
  <si>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</si>
  <si>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</si>
  <si>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</si>
  <si>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</si>
  <si>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</si>
  <si>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</si>
  <si>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</si>
  <si>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</si>
  <si>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</si>
  <si>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</si>
  <si>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</si>
  <si>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</si>
  <si>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</si>
  <si>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</si>
  <si>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</si>
  <si>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</si>
  <si>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</si>
  <si>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</si>
  <si>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</si>
  <si>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</si>
  <si>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</si>
  <si>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</si>
  <si>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</si>
  <si>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</si>
  <si>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</si>
  <si>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</si>
  <si>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</si>
  <si>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</si>
  <si>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</si>
  <si>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</si>
  <si>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</si>
  <si>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</si>
  <si>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</si>
  <si>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</si>
  <si>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</si>
  <si>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</si>
  <si>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</si>
  <si>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</si>
  <si>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</si>
  <si>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</si>
  <si>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</si>
  <si>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</si>
  <si>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</si>
  <si>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</si>
  <si>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</si>
  <si>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</si>
  <si>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</si>
  <si>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</si>
  <si>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</si>
  <si>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</si>
  <si>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</si>
  <si>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</si>
  <si>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</si>
  <si>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</si>
  <si>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</si>
  <si>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</si>
  <si>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</si>
  <si>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</si>
  <si>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</si>
  <si>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</si>
  <si>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</si>
  <si>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</si>
  <si>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</si>
  <si>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</si>
  <si>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</si>
  <si>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</si>
  <si>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</si>
  <si>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</si>
  <si>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</si>
  <si>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</si>
  <si>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</si>
  <si>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</si>
  <si>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</si>
  <si>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</si>
  <si>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</si>
  <si>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</si>
  <si>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</si>
  <si>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</si>
  <si>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</si>
  <si>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</si>
  <si>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</si>
  <si>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</si>
  <si>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</si>
  <si>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</si>
  <si>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</si>
  <si>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</si>
  <si>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</si>
  <si>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</si>
  <si>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</si>
  <si>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</si>
  <si>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</si>
  <si>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</si>
  <si>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</si>
  <si>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</si>
  <si>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</si>
  <si>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</si>
  <si>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</si>
  <si>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</si>
  <si>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</si>
  <si>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</si>
  <si>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</si>
  <si>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</si>
  <si>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</si>
  <si>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</si>
  <si>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</si>
  <si>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</si>
  <si>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</si>
  <si>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</si>
  <si>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</si>
  <si>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</si>
  <si>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</si>
  <si>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</si>
  <si>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</si>
  <si>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</si>
  <si>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</si>
  <si>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</si>
  <si>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</si>
  <si>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</si>
  <si>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</si>
  <si>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</si>
  <si>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</si>
  <si>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</si>
  <si>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</si>
  <si>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</si>
  <si>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</si>
  <si>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</si>
  <si>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</si>
  <si>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</si>
  <si>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</si>
  <si>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</si>
  <si>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</si>
  <si>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</si>
  <si>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</si>
  <si>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</si>
  <si>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</si>
  <si>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</si>
  <si>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</si>
  <si>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</si>
  <si>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</si>
  <si>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</si>
  <si>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</si>
  <si>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</si>
  <si>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</si>
  <si>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</si>
  <si>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</si>
  <si>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</si>
  <si>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</si>
  <si>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</si>
  <si>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</si>
  <si>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</si>
  <si>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</si>
  <si>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</si>
  <si>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</si>
  <si>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</si>
  <si>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</si>
  <si>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</si>
  <si>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</si>
  <si>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</si>
  <si>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</si>
  <si>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</si>
  <si>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</si>
  <si>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</si>
  <si>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</si>
  <si>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</si>
  <si>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</si>
  <si>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</si>
  <si>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</si>
  <si>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</si>
  <si>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</si>
  <si>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</si>
  <si>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</si>
  <si>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</si>
  <si>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</si>
  <si>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</si>
  <si>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</si>
  <si>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</si>
  <si>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</si>
  <si>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</si>
  <si>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</si>
  <si>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</si>
  <si>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</si>
  <si>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</si>
  <si>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</si>
  <si>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</si>
  <si>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</si>
  <si>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</si>
  <si>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</si>
  <si>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</si>
  <si>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</si>
  <si>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</si>
  <si>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</si>
  <si>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</si>
  <si>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</si>
  <si>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</si>
  <si>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</si>
  <si>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</si>
  <si>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</si>
  <si>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</si>
  <si>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</si>
  <si>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</si>
  <si>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</si>
  <si>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</si>
  <si>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</si>
  <si>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</si>
  <si>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</si>
  <si>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</si>
  <si>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</si>
  <si>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</si>
  <si>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</si>
  <si>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</si>
  <si>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</si>
  <si>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</si>
  <si>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</si>
  <si>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</si>
  <si>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</si>
  <si>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</si>
  <si>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</si>
  <si>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</si>
  <si>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</si>
  <si>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</si>
  <si>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</si>
  <si>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</si>
  <si>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</si>
  <si>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</si>
  <si>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</si>
  <si>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</si>
  <si>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</si>
  <si>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</si>
  <si>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</si>
  <si>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</si>
  <si>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</si>
  <si>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</si>
  <si>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</si>
  <si>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</si>
  <si>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</si>
  <si>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</si>
  <si>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</si>
  <si>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</si>
  <si>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</si>
  <si>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</si>
  <si>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</si>
  <si>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</si>
  <si>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</si>
  <si>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</si>
  <si>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</si>
  <si>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</si>
  <si>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</si>
  <si>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</si>
  <si>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</si>
  <si>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</si>
  <si>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</si>
  <si>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</si>
  <si>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</si>
  <si>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</si>
  <si>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</si>
  <si>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</si>
  <si>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</si>
  <si>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</si>
  <si>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</si>
  <si>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</si>
  <si>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</si>
  <si>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</si>
  <si>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</si>
  <si>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</si>
  <si>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</si>
  <si>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</si>
  <si>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</si>
  <si>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</si>
  <si>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</si>
  <si>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</si>
  <si>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</si>
  <si>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</si>
  <si>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</si>
  <si>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</si>
  <si>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</si>
  <si>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</si>
  <si>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</si>
  <si>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</si>
  <si>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</si>
  <si>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</si>
  <si>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</si>
  <si>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</si>
  <si>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</si>
  <si>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</si>
  <si>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</si>
  <si>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</si>
  <si>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</si>
  <si>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</si>
  <si>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</si>
  <si>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</si>
  <si>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</si>
  <si>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</si>
  <si>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</si>
  <si>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</si>
  <si>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</si>
  <si>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</si>
  <si>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</si>
  <si>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</si>
  <si>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</si>
  <si>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</si>
  <si>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</si>
  <si>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</si>
  <si>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</si>
  <si>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</si>
  <si>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</si>
  <si>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</si>
  <si>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</si>
  <si>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</si>
  <si>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</si>
  <si>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</si>
  <si>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</si>
  <si>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</si>
  <si>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</si>
  <si>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</si>
  <si>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</si>
  <si>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</si>
  <si>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</si>
  <si>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</si>
  <si>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</si>
  <si>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</si>
  <si>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</si>
  <si>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</si>
  <si>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</si>
  <si>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</si>
  <si>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</si>
  <si>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</si>
  <si>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</si>
  <si>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</si>
  <si>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</si>
  <si>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</si>
  <si>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</si>
  <si>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</si>
  <si>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</si>
  <si>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</si>
  <si>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</si>
  <si>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</si>
  <si>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</si>
  <si>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</si>
  <si>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</si>
  <si>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</si>
  <si>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</si>
  <si>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</si>
  <si>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</si>
  <si>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</si>
  <si>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</si>
  <si>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</si>
  <si>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</si>
  <si>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</si>
  <si>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</si>
  <si>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</si>
  <si>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</si>
  <si>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</si>
  <si>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</si>
  <si>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</si>
  <si>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</si>
  <si>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</si>
  <si>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</si>
  <si>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</si>
  <si>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</si>
  <si>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</si>
  <si>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</si>
  <si>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</si>
  <si>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</si>
  <si>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</si>
  <si>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</si>
  <si>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</si>
  <si>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</si>
  <si>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</si>
  <si>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</si>
  <si>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</si>
  <si>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</si>
  <si>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</si>
  <si>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</si>
  <si>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</si>
  <si>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</si>
  <si>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</si>
  <si>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</si>
  <si>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</si>
  <si>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</si>
  <si>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</si>
  <si>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</si>
  <si>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</si>
  <si>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</si>
  <si>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</si>
  <si>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</si>
  <si>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</si>
  <si>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</si>
  <si>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</si>
  <si>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</si>
  <si>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</si>
  <si>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</si>
  <si>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</si>
  <si>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</si>
  <si>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</si>
  <si>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</si>
  <si>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</si>
  <si>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</si>
  <si>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</si>
  <si>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</si>
  <si>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</si>
  <si>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</si>
  <si>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</si>
  <si>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</si>
  <si>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</si>
  <si>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</si>
  <si>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</si>
  <si>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</si>
  <si>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</si>
  <si>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</si>
  <si>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</si>
  <si>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</si>
  <si>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</si>
  <si>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</si>
  <si>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</si>
  <si>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</si>
  <si>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</si>
  <si>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</si>
  <si>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</si>
  <si>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</si>
  <si>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</si>
  <si>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</si>
  <si>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</si>
  <si>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</si>
  <si>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</si>
  <si>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</si>
  <si>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</si>
  <si>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</si>
  <si>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</si>
  <si>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</si>
  <si>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</si>
  <si>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</si>
  <si>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</si>
  <si>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</si>
  <si>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</si>
  <si>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</si>
  <si>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</si>
  <si>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</si>
  <si>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</si>
  <si>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</si>
  <si>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</si>
  <si>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</si>
  <si>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</si>
  <si>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</si>
  <si>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</si>
  <si>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</si>
  <si>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</si>
  <si>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</si>
  <si>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</si>
  <si>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</si>
  <si>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</si>
  <si>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</si>
  <si>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</si>
  <si>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</si>
  <si>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</si>
  <si>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</si>
  <si>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</si>
  <si>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</si>
  <si>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</si>
  <si>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</si>
  <si>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</si>
  <si>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</si>
  <si>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</si>
  <si>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</si>
  <si>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</si>
  <si>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</si>
  <si>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</si>
  <si>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</si>
  <si>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</si>
  <si>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</si>
  <si>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</si>
  <si>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</si>
  <si>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</si>
  <si>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</si>
  <si>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</si>
  <si>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</si>
  <si>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</si>
  <si>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</si>
  <si>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</si>
  <si>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</si>
  <si>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</si>
  <si>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</si>
  <si>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</si>
  <si>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</si>
  <si>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</si>
  <si>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</si>
  <si>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</si>
  <si>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</si>
  <si>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</si>
  <si>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</si>
  <si>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</si>
  <si>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</si>
  <si>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</si>
  <si>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</si>
  <si>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</si>
  <si>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</si>
  <si>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</si>
  <si>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</si>
  <si>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</si>
  <si>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</si>
  <si>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</si>
  <si>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</si>
  <si>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</si>
  <si>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</si>
  <si>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</si>
  <si>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</si>
  <si>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</si>
  <si>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</si>
  <si>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</si>
  <si>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</si>
  <si>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</si>
  <si>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</si>
  <si>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</si>
  <si>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</si>
  <si>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</si>
  <si>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</si>
  <si>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</si>
  <si>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</si>
  <si>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</si>
  <si>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</si>
  <si>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</si>
  <si>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</si>
  <si>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</si>
  <si>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</si>
  <si>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</si>
  <si>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</si>
  <si>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</si>
  <si>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</si>
  <si>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</si>
  <si>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</si>
  <si>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</si>
  <si>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</si>
  <si>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</si>
  <si>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</si>
  <si>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</si>
  <si>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</si>
  <si>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</si>
  <si>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</si>
  <si>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</si>
  <si>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</si>
  <si>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</si>
  <si>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</si>
  <si>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</si>
  <si>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</si>
  <si>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</si>
  <si>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</si>
  <si>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</si>
  <si>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</si>
  <si>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</si>
  <si>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</si>
  <si>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</si>
  <si>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</si>
  <si>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</si>
  <si>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</si>
  <si>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</si>
  <si>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</si>
  <si>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</si>
  <si>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</si>
  <si>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</si>
  <si>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</si>
  <si>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</si>
  <si>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</si>
  <si>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</si>
  <si>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</si>
  <si>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</si>
  <si>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</si>
  <si>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</si>
  <si>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</si>
  <si>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</si>
  <si>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</si>
  <si>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</si>
  <si>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</si>
  <si>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</si>
  <si>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</si>
  <si>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</si>
  <si>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</si>
  <si>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</si>
  <si>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</si>
  <si>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</si>
  <si>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</si>
  <si>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</si>
  <si>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</si>
  <si>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</si>
  <si>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</si>
  <si>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</si>
  <si>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</si>
  <si>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</si>
  <si>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</si>
  <si>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</si>
  <si>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</si>
  <si>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</si>
  <si>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</si>
  <si>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</si>
  <si>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</si>
  <si>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</si>
  <si>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</si>
  <si>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</si>
  <si>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</si>
  <si>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</si>
  <si>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</si>
  <si>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</si>
  <si>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</si>
  <si>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</si>
  <si>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</si>
  <si>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</si>
  <si>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</si>
  <si>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</si>
  <si>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</si>
  <si>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</si>
  <si>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</si>
  <si>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</si>
  <si>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</si>
  <si>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</si>
  <si>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</si>
  <si>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</si>
  <si>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</si>
  <si>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</si>
  <si>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</si>
  <si>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</si>
  <si>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</si>
  <si>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</si>
  <si>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</si>
  <si>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</si>
  <si>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</si>
  <si>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</si>
  <si>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</si>
  <si>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</si>
  <si>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</si>
  <si>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</si>
  <si>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</si>
  <si>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</si>
  <si>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</si>
  <si>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</si>
  <si>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</si>
  <si>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</si>
  <si>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</si>
  <si>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</si>
  <si>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</si>
  <si>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</si>
  <si>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</si>
  <si>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</si>
  <si>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</si>
  <si>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</si>
  <si>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</si>
  <si>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</si>
  <si>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</si>
  <si>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</si>
  <si>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</si>
  <si>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</si>
  <si>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</si>
  <si>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</si>
  <si>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</si>
  <si>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</si>
  <si>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</si>
  <si>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</si>
  <si>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</si>
  <si>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</si>
  <si>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</si>
  <si>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</si>
  <si>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</si>
  <si>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</si>
  <si>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</si>
  <si>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</si>
  <si>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</si>
  <si>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</si>
  <si>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</si>
  <si>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</si>
  <si>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</si>
  <si>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</si>
  <si>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</si>
  <si>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</si>
  <si>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</si>
  <si>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</si>
  <si>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</si>
  <si>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</si>
  <si>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</si>
  <si>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</si>
  <si>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</si>
  <si>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</si>
  <si>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</si>
  <si>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</si>
  <si>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</si>
  <si>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</si>
  <si>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</si>
  <si>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</si>
  <si>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</si>
  <si>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</si>
  <si>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</si>
  <si>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</si>
  <si>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</si>
  <si>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</si>
  <si>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</si>
  <si>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</si>
  <si>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</si>
  <si>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</si>
  <si>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</si>
  <si>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</si>
  <si>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</si>
  <si>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</si>
  <si>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</si>
  <si>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</si>
  <si>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</si>
  <si>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</si>
  <si>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</si>
  <si>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</si>
  <si>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</si>
  <si>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</si>
  <si>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</si>
  <si>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</si>
  <si>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</si>
  <si>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</si>
  <si>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</si>
  <si>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</si>
  <si>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</si>
  <si>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</si>
  <si>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</si>
  <si>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</si>
  <si>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</si>
  <si>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</si>
  <si>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</si>
  <si>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</si>
  <si>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</si>
  <si>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</si>
  <si>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</si>
  <si>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</si>
  <si>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</si>
  <si>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</si>
  <si>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</si>
  <si>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</si>
  <si>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</si>
  <si>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</si>
  <si>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</si>
  <si>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</si>
  <si>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</si>
  <si>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</si>
  <si>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</si>
  <si>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</si>
  <si>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</si>
  <si>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</si>
  <si>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</si>
  <si>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</si>
  <si>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</si>
  <si>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</si>
  <si>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</si>
  <si>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</si>
  <si>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</si>
  <si>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</si>
  <si>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</si>
  <si>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</si>
  <si>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</si>
  <si>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</si>
  <si>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</si>
  <si>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</si>
  <si>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</si>
  <si>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</si>
  <si>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</si>
  <si>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</si>
  <si>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</si>
  <si>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</si>
  <si>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</si>
  <si>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</si>
  <si>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</si>
  <si>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</si>
  <si>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</si>
  <si>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</si>
  <si>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</si>
  <si>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</si>
  <si>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</si>
  <si>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</si>
  <si>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</si>
  <si>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</si>
  <si>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</si>
  <si>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</si>
  <si>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</si>
  <si>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</si>
  <si>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</si>
  <si>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</si>
  <si>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</si>
  <si>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</si>
  <si>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</si>
  <si>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</si>
  <si>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</si>
  <si>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</si>
  <si>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</si>
  <si>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</si>
  <si>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</si>
  <si>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</si>
  <si>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</si>
  <si>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</si>
  <si>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</si>
  <si>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</si>
  <si>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</si>
  <si>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</si>
  <si>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</si>
  <si>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</si>
  <si>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</si>
  <si>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</si>
  <si>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</si>
  <si>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</si>
  <si>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</si>
  <si>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</si>
  <si>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</si>
  <si>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</si>
  <si>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</si>
  <si>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</si>
  <si>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</si>
  <si>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</si>
  <si>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</si>
  <si>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</si>
  <si>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</si>
  <si>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</si>
  <si>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</si>
  <si>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</si>
  <si>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</si>
  <si>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</si>
  <si>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</si>
  <si>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</si>
  <si>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</si>
  <si>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</si>
  <si>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</si>
  <si>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</si>
  <si>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</si>
  <si>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</si>
  <si>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</si>
  <si>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</si>
  <si>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</si>
  <si>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</si>
  <si>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</si>
  <si>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</si>
  <si>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</si>
  <si>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</si>
  <si>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</si>
  <si>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</si>
  <si>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</si>
  <si>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</si>
  <si>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</si>
  <si>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</si>
  <si>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</si>
  <si>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</si>
  <si>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</si>
  <si>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</si>
  <si>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</si>
  <si>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</si>
  <si>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</si>
  <si>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</si>
  <si>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</si>
  <si>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</si>
  <si>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</si>
  <si>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</si>
  <si>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</si>
  <si>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</si>
  <si>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</si>
  <si>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</si>
  <si>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</si>
  <si>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</si>
  <si>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</si>
  <si>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</si>
  <si>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</si>
  <si>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</si>
  <si>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</si>
  <si>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</si>
  <si>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</si>
  <si>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</si>
  <si>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</si>
  <si>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</si>
  <si>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</si>
  <si>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</si>
  <si>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</si>
  <si>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</si>
  <si>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</si>
  <si>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</si>
  <si>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</si>
  <si>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</si>
  <si>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</si>
  <si>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</si>
  <si>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</si>
  <si>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</si>
  <si>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</si>
  <si>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</si>
  <si>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</si>
  <si>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</si>
  <si>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</si>
  <si>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</si>
  <si>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</si>
  <si>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</si>
  <si>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</si>
  <si>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</si>
  <si>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</si>
  <si>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</si>
  <si>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</si>
  <si>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</si>
  <si>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</si>
  <si>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</si>
  <si>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</si>
  <si>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</si>
  <si>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</si>
  <si>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</si>
  <si>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</si>
  <si>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</si>
  <si>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</si>
  <si>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</si>
  <si>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</si>
  <si>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</si>
  <si>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</si>
  <si>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</si>
  <si>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</si>
  <si>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</si>
  <si>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</si>
  <si>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</si>
  <si>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</si>
  <si>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</si>
  <si>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</si>
  <si>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</si>
  <si>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</si>
  <si>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</si>
  <si>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</si>
  <si>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</si>
  <si>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</si>
  <si>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</si>
  <si>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</si>
  <si>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</si>
  <si>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</si>
  <si>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</si>
  <si>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</si>
  <si>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</si>
  <si>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</si>
  <si>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</si>
  <si>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</si>
  <si>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</si>
  <si>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</si>
  <si>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</si>
  <si>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</si>
  <si>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</si>
  <si>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</si>
  <si>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</si>
  <si>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</si>
  <si>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</si>
  <si>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</si>
  <si>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</si>
  <si>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</si>
  <si>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</si>
  <si>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</si>
  <si>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</si>
  <si>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</si>
  <si>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</si>
  <si>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</si>
  <si>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</si>
  <si>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</si>
  <si>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</si>
  <si>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</si>
  <si>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</si>
  <si>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</si>
  <si>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</si>
  <si>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</si>
  <si>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</si>
  <si>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</si>
  <si>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</si>
  <si>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</si>
  <si>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</si>
  <si>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</si>
  <si>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</si>
  <si>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</si>
  <si>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</si>
  <si>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</si>
  <si>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</si>
  <si>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</si>
  <si>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</si>
  <si>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</si>
  <si>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</si>
  <si>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</si>
  <si>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</si>
  <si>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</si>
  <si>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</si>
  <si>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</si>
  <si>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</si>
  <si>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</si>
  <si>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</si>
  <si>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</si>
  <si>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</si>
  <si>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</si>
  <si>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</si>
  <si>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</si>
  <si>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</si>
  <si>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</si>
  <si>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</si>
  <si>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</si>
  <si>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</si>
  <si>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</si>
  <si>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</si>
  <si>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</si>
  <si>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</si>
  <si>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</si>
  <si>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</si>
  <si>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</si>
  <si>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</si>
  <si>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</si>
  <si>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</si>
  <si>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</si>
  <si>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</si>
  <si>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</si>
  <si>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</si>
  <si>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</si>
  <si>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</si>
  <si>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</si>
  <si>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</si>
  <si>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</si>
  <si>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</si>
  <si>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</si>
  <si>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</si>
  <si>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</si>
  <si>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</si>
  <si>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</si>
  <si>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</si>
  <si>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</si>
  <si>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</si>
  <si>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</si>
  <si>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</si>
  <si>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</si>
  <si>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</si>
  <si>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</si>
  <si>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</si>
  <si>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</si>
  <si>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</si>
  <si>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</si>
  <si>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</si>
  <si>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</si>
  <si>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</si>
  <si>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</si>
  <si>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</si>
  <si>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</si>
  <si>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</si>
  <si>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</si>
  <si>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</si>
  <si>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</si>
  <si>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</si>
  <si>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</si>
  <si>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</si>
  <si>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</si>
  <si>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</si>
  <si>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</si>
  <si>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</si>
  <si>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</si>
  <si>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</si>
  <si>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</si>
  <si>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</si>
  <si>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</si>
  <si>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</si>
  <si>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</si>
  <si>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</si>
  <si>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</si>
  <si>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</si>
  <si>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</si>
  <si>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</si>
  <si>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</si>
  <si>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</si>
  <si>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</si>
  <si>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</si>
  <si>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</si>
  <si>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</si>
  <si>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</si>
  <si>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</si>
  <si>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</si>
  <si>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</si>
  <si>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</si>
  <si>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</si>
  <si>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</si>
  <si>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</si>
  <si>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</si>
  <si>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</si>
  <si>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</si>
  <si>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</si>
  <si>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</si>
  <si>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</si>
  <si>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</si>
  <si>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</si>
  <si>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</si>
  <si>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</si>
  <si>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</si>
  <si>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</si>
  <si>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</si>
  <si>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</si>
  <si>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</si>
  <si>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</si>
  <si>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</si>
  <si>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</si>
  <si>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</si>
  <si>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</si>
  <si>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</si>
  <si>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</si>
  <si>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</si>
  <si>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</si>
  <si>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</si>
  <si>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</si>
  <si>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</si>
  <si>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</si>
  <si>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</si>
  <si>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</si>
  <si>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</si>
  <si>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</si>
  <si>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</si>
  <si>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</si>
  <si>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</si>
  <si>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</si>
  <si>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</si>
  <si>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</si>
  <si>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</si>
  <si>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</si>
  <si>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</si>
  <si>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</si>
  <si>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</si>
  <si>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</si>
  <si>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</si>
  <si>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</si>
  <si>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</si>
  <si>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</si>
  <si>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</si>
  <si>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</si>
  <si>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</si>
  <si>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</si>
  <si>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</si>
  <si>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</si>
  <si>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</si>
  <si>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</si>
  <si>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</si>
  <si>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</si>
  <si>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</si>
  <si>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</si>
  <si>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</si>
  <si>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</si>
  <si>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</si>
  <si>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</si>
  <si>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</si>
  <si>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</si>
  <si>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</si>
  <si>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</si>
  <si>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</si>
  <si>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</si>
  <si>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</si>
  <si>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</si>
  <si>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</si>
  <si>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</si>
  <si>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</si>
  <si>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</si>
  <si>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</si>
  <si>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</si>
  <si>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</si>
  <si>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</si>
  <si>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</si>
  <si>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</si>
  <si>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</si>
  <si>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</si>
  <si>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</si>
  <si>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</si>
  <si>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</si>
  <si>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</si>
  <si>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</si>
  <si>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</si>
  <si>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</si>
  <si>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</si>
  <si>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</si>
  <si>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</si>
  <si>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</si>
  <si>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</si>
  <si>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</si>
  <si>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</si>
  <si>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</si>
  <si>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</si>
  <si>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</si>
  <si>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</si>
  <si>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</si>
  <si>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</si>
  <si>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</si>
  <si>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</si>
  <si>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</si>
  <si>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</si>
  <si>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</si>
  <si>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</si>
  <si>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</si>
  <si>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</si>
  <si>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</si>
  <si>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</si>
  <si>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</si>
  <si>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</si>
  <si>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</si>
  <si>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</si>
  <si>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</si>
  <si>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</si>
  <si>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</si>
  <si>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</si>
  <si>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</si>
  <si>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</si>
  <si>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</si>
  <si>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</si>
  <si>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</si>
  <si>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</si>
  <si>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</si>
  <si>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</si>
  <si>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</si>
  <si>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</si>
  <si>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</si>
  <si>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</si>
  <si>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</si>
  <si>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</si>
  <si>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</si>
  <si>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</si>
  <si>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</si>
  <si>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</si>
  <si>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</si>
  <si>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</si>
  <si>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</si>
  <si>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</si>
  <si>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</si>
  <si>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</si>
  <si>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</si>
  <si>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</si>
  <si>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</si>
  <si>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</si>
  <si>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</si>
  <si>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</si>
  <si>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</si>
  <si>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</si>
  <si>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</si>
  <si>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</si>
  <si>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</si>
  <si>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</si>
  <si>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</si>
  <si>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</si>
  <si>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</si>
  <si>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</si>
  <si>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</si>
  <si>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</si>
  <si>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</si>
  <si>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</si>
  <si>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</si>
  <si>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</si>
  <si>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</si>
  <si>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</si>
  <si>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</si>
  <si>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</si>
  <si>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</si>
  <si>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</si>
  <si>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</si>
  <si>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</si>
  <si>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</si>
  <si>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</si>
  <si>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</si>
  <si>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</si>
  <si>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</si>
  <si>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</si>
  <si>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</si>
  <si>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</si>
  <si>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</si>
  <si>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</si>
  <si>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</si>
  <si>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</si>
  <si>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</si>
  <si>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</si>
  <si>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</si>
  <si>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</si>
  <si>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</si>
  <si>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</si>
  <si>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</si>
  <si>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</si>
  <si>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</si>
  <si>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</si>
  <si>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</si>
  <si>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</si>
  <si>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</si>
  <si>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</si>
  <si>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</si>
  <si>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</si>
  <si>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</si>
  <si>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</si>
  <si>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</si>
  <si>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</si>
  <si>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</si>
  <si>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</si>
  <si>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</si>
  <si>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</si>
  <si>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</si>
  <si>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</si>
  <si>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</si>
  <si>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</si>
  <si>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</si>
  <si>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</si>
  <si>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</si>
  <si>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</si>
  <si>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</si>
  <si>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</si>
  <si>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</si>
  <si>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</si>
  <si>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</si>
  <si>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</si>
  <si>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</si>
  <si>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</si>
  <si>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</si>
  <si>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</si>
  <si>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</si>
  <si>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</si>
  <si>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</si>
  <si>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</si>
  <si>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</si>
  <si>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</si>
  <si>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</si>
  <si>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</si>
  <si>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</si>
  <si>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</si>
  <si>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</si>
  <si>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</si>
  <si>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</si>
  <si>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</si>
  <si>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</si>
  <si>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</si>
  <si>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</si>
  <si>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</si>
  <si>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</si>
  <si>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</si>
  <si>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</si>
  <si>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</si>
  <si>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</si>
  <si>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</si>
  <si>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</si>
  <si>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</si>
  <si>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</si>
  <si>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</si>
  <si>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</si>
  <si>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</si>
  <si>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</si>
  <si>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</si>
  <si>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</si>
  <si>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</si>
  <si>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</si>
  <si>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</si>
  <si>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</si>
  <si>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</si>
  <si>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</si>
  <si>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</si>
  <si>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</si>
  <si>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</si>
  <si>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</si>
  <si>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</si>
  <si>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</si>
  <si>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</si>
  <si>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</si>
  <si>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</si>
  <si>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</si>
  <si>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</si>
  <si>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</si>
  <si>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</si>
  <si>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</si>
  <si>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</si>
  <si>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</si>
  <si>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</si>
  <si>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</si>
  <si>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</si>
  <si>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</si>
  <si>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</si>
  <si>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</si>
  <si>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</si>
  <si>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</si>
  <si>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</si>
  <si>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</si>
  <si>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</si>
  <si>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</si>
  <si>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</si>
  <si>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</si>
  <si>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</si>
  <si>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</si>
  <si>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</si>
  <si>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</si>
  <si>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</si>
  <si>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</si>
  <si>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</si>
  <si>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</si>
  <si>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</si>
  <si>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</si>
  <si>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</si>
  <si>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</si>
  <si>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</si>
  <si>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</si>
  <si>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</si>
  <si>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</si>
  <si>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</si>
  <si>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</si>
  <si>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</si>
  <si>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</si>
  <si>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</si>
  <si>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</si>
  <si>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</si>
  <si>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</si>
  <si>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</si>
  <si>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</si>
  <si>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</si>
  <si>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</si>
  <si>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</si>
  <si>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</si>
  <si>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</si>
  <si>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</si>
  <si>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</si>
  <si>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</si>
  <si>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</si>
  <si>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</si>
  <si>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</si>
  <si>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</si>
  <si>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</si>
  <si>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</si>
  <si>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</si>
  <si>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</si>
  <si>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</si>
  <si>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</si>
  <si>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</si>
  <si>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</si>
  <si>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</si>
  <si>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</si>
  <si>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</si>
  <si>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</si>
  <si>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</si>
  <si>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</si>
  <si>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</si>
  <si>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</si>
  <si>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</si>
  <si>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</si>
  <si>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</si>
  <si>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</si>
  <si>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</si>
  <si>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</si>
  <si>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</si>
  <si>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</si>
  <si>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</si>
  <si>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</si>
  <si>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</si>
  <si>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</si>
  <si>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</si>
  <si>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</si>
  <si>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</si>
  <si>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</si>
  <si>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</si>
  <si>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</si>
  <si>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</si>
  <si>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</si>
  <si>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</si>
  <si>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</si>
  <si>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</si>
  <si>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</si>
  <si>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</si>
  <si>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</si>
  <si>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</si>
  <si>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</si>
  <si>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</si>
  <si>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</si>
  <si>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</si>
  <si>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</si>
  <si>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</si>
  <si>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</si>
  <si>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</si>
  <si>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</si>
  <si>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</si>
  <si>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</si>
  <si>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</si>
  <si>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</si>
  <si>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</si>
  <si>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</si>
  <si>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</si>
  <si>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</si>
  <si>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</si>
  <si>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</si>
  <si>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</si>
  <si>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</si>
  <si>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</si>
  <si>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</si>
  <si>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</si>
  <si>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</si>
  <si>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</si>
  <si>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</si>
  <si>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</si>
  <si>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</si>
  <si>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</si>
  <si>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</si>
  <si>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</si>
  <si>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</si>
  <si>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</si>
  <si>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</si>
  <si>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</si>
  <si>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</si>
  <si>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</si>
  <si>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</si>
  <si>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</si>
  <si>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</si>
  <si>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</si>
  <si>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</si>
  <si>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</si>
  <si>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</si>
  <si>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</si>
  <si>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</si>
  <si>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</si>
  <si>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</si>
  <si>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</si>
  <si>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</si>
  <si>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</si>
  <si>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</si>
  <si>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</si>
  <si>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</si>
  <si>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</si>
  <si>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</si>
  <si>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</si>
  <si>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</si>
  <si>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</si>
  <si>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</si>
  <si>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</si>
  <si>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</si>
  <si>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</si>
  <si>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</si>
  <si>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</si>
  <si>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</si>
  <si>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</si>
  <si>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</si>
  <si>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</si>
  <si>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</si>
  <si>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</si>
  <si>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</si>
  <si>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</si>
  <si>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</si>
  <si>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</si>
  <si>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</si>
  <si>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</si>
  <si>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</si>
  <si>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</si>
  <si>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</si>
  <si>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</si>
  <si>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</si>
  <si>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</si>
  <si>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</si>
  <si>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</si>
  <si>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</si>
  <si>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</si>
  <si>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</si>
  <si>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</si>
  <si>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</si>
  <si>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</si>
  <si>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</si>
  <si>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</si>
  <si>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</si>
  <si>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</si>
  <si>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</si>
  <si>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</si>
  <si>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</si>
  <si>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</si>
  <si>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</si>
  <si>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</si>
  <si>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</si>
  <si>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</si>
  <si>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</si>
  <si>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</si>
  <si>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</si>
  <si>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</si>
  <si>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</si>
  <si>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</si>
  <si>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</si>
  <si>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</si>
  <si>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</si>
  <si>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</si>
  <si>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</si>
  <si>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</si>
  <si>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</si>
  <si>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</si>
  <si>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</si>
  <si>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</si>
  <si>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</si>
  <si>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</si>
  <si>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</si>
  <si>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</si>
  <si>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</si>
  <si>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</si>
  <si>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</si>
  <si>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</si>
  <si>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</si>
  <si>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</si>
  <si>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</si>
  <si>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</si>
  <si>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</si>
  <si>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</si>
  <si>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</si>
  <si>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</si>
  <si>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</si>
  <si>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</si>
  <si>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</si>
  <si>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</si>
  <si>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</si>
  <si>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</si>
  <si>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</si>
  <si>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</si>
  <si>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</si>
  <si>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</si>
  <si>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</si>
  <si>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</si>
  <si>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</si>
  <si>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</si>
  <si>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</si>
  <si>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</si>
  <si>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</si>
  <si>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</si>
  <si>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</si>
  <si>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</si>
  <si>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</si>
  <si>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</si>
  <si>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</si>
  <si>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</si>
  <si>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</si>
  <si>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</si>
  <si>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</si>
  <si>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</si>
  <si>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</si>
  <si>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</si>
  <si>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</si>
  <si>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</si>
  <si>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</si>
  <si>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</si>
  <si>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</si>
  <si>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</si>
  <si>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</si>
  <si>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</si>
  <si>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</si>
  <si>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</si>
  <si>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</si>
  <si>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</si>
  <si>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</si>
  <si>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</si>
  <si>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</si>
  <si>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</si>
  <si>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</si>
  <si>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</si>
  <si>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</si>
  <si>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</si>
  <si>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</si>
  <si>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</si>
  <si>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</si>
  <si>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</si>
  <si>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</si>
  <si>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</si>
  <si>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</si>
  <si>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</si>
  <si>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</si>
  <si>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</si>
  <si>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</si>
  <si>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</si>
  <si>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</si>
  <si>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</si>
  <si>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</si>
  <si>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</si>
  <si>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</si>
  <si>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</si>
  <si>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</si>
  <si>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</si>
  <si>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</si>
  <si>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</si>
  <si>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</si>
  <si>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</si>
  <si>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</si>
  <si>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</si>
  <si>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</si>
  <si>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</si>
  <si>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</si>
  <si>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</si>
  <si>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</si>
  <si>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</si>
  <si>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</si>
  <si>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</si>
  <si>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</si>
  <si>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</si>
  <si>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</si>
  <si>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</si>
  <si>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</si>
  <si>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</si>
  <si>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</si>
  <si>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</si>
  <si>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</si>
  <si>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</si>
  <si>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</si>
  <si>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</si>
  <si>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</si>
  <si>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</si>
  <si>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</si>
  <si>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</si>
  <si>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</si>
  <si>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</si>
  <si>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</si>
  <si>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</si>
  <si>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</si>
  <si>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</si>
  <si>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</si>
  <si>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</si>
  <si>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</si>
  <si>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</si>
  <si>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</si>
  <si>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</si>
  <si>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</si>
  <si>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</si>
  <si>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</si>
  <si>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</si>
  <si>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</si>
  <si>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</si>
  <si>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</si>
  <si>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</si>
  <si>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</si>
  <si>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</si>
  <si>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</si>
  <si>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</si>
  <si>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</si>
  <si>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</si>
  <si>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</si>
  <si>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</si>
  <si>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</si>
  <si>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</si>
  <si>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</si>
  <si>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</si>
  <si>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</si>
  <si>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</si>
  <si>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</si>
  <si>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</si>
  <si>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</si>
  <si>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</si>
  <si>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</si>
  <si>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</si>
  <si>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</si>
  <si>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</si>
  <si>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</si>
  <si>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</si>
  <si>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</si>
  <si>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</si>
  <si>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</si>
  <si>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</si>
  <si>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</si>
  <si>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</si>
  <si>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</si>
  <si>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</si>
  <si>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</si>
  <si>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</si>
  <si>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</si>
  <si>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</si>
  <si>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</si>
  <si>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</si>
  <si>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</si>
  <si>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</si>
  <si>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</si>
  <si>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</si>
  <si>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</si>
  <si>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</si>
  <si>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</si>
  <si>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</si>
  <si>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</si>
  <si>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</si>
  <si>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</si>
  <si>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</si>
  <si>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</si>
  <si>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</si>
  <si>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</si>
  <si>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</si>
  <si>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</si>
  <si>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</si>
  <si>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</si>
  <si>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</si>
  <si>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</si>
  <si>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</si>
  <si>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</si>
  <si>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</si>
  <si>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</si>
  <si>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</si>
  <si>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</si>
  <si>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</si>
  <si>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</si>
  <si>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</si>
  <si>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</si>
  <si>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</si>
  <si>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</si>
  <si>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</si>
  <si>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</si>
  <si>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</si>
  <si>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</si>
  <si>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</si>
  <si>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</si>
  <si>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</si>
  <si>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</si>
  <si>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</si>
  <si>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</si>
  <si>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</si>
  <si>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</si>
  <si>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</si>
  <si>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</si>
  <si>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</si>
  <si>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</si>
  <si>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</si>
  <si>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</si>
  <si>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</si>
  <si>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</si>
  <si>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</si>
  <si>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</si>
  <si>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</si>
  <si>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</si>
  <si>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</si>
  <si>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</si>
  <si>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</si>
  <si>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</si>
  <si>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</si>
  <si>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</si>
  <si>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</si>
  <si>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</si>
  <si>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</si>
  <si>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</si>
  <si>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</si>
  <si>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</si>
  <si>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</si>
  <si>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</si>
  <si>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</si>
  <si>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</si>
  <si>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</si>
  <si>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</si>
  <si>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</si>
  <si>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</si>
  <si>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</si>
  <si>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</si>
  <si>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</si>
  <si>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</si>
  <si>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</si>
  <si>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</si>
  <si>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</si>
  <si>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</si>
  <si>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</si>
  <si>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</si>
  <si>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</si>
  <si>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</si>
  <si>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</si>
  <si>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</si>
  <si>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</si>
  <si>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</si>
  <si>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</si>
  <si>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</si>
  <si>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</si>
  <si>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</si>
  <si>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</si>
  <si>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</si>
  <si>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</si>
  <si>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</si>
  <si>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</si>
  <si>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</si>
  <si>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</si>
  <si>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</si>
  <si>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</si>
  <si>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</si>
  <si>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</si>
  <si>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</si>
  <si>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</si>
  <si>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</si>
  <si>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</si>
  <si>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</si>
  <si>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</si>
  <si>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</si>
  <si>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</si>
  <si>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</si>
  <si>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</si>
  <si>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</si>
  <si>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</si>
  <si>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</si>
  <si>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</si>
  <si>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</si>
  <si>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</si>
  <si>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</si>
  <si>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</si>
  <si>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</si>
  <si>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</si>
  <si>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</si>
  <si>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</si>
  <si>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</si>
  <si>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</si>
  <si>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</si>
  <si>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</si>
  <si>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</si>
  <si>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</si>
  <si>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</si>
  <si>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</si>
  <si>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</si>
  <si>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</si>
  <si>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</si>
  <si>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</si>
  <si>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</si>
  <si>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</si>
  <si>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</si>
  <si>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</si>
  <si>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</si>
  <si>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</si>
  <si>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</si>
  <si>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</si>
  <si>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</si>
  <si>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</si>
  <si>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</si>
  <si>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</si>
  <si>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</si>
  <si>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</si>
  <si>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</si>
  <si>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</si>
  <si>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</si>
  <si>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</si>
  <si>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</si>
  <si>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</si>
  <si>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</si>
  <si>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</si>
  <si>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</si>
  <si>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</si>
  <si>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</si>
  <si>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</si>
  <si>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</si>
  <si>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</si>
  <si>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</si>
  <si>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</si>
  <si>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</si>
  <si>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</si>
  <si>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</si>
  <si>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</si>
  <si>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</si>
  <si>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</si>
  <si>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</si>
  <si>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</si>
  <si>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</si>
  <si>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</si>
  <si>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</si>
  <si>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</si>
  <si>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</si>
  <si>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</si>
  <si>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</si>
  <si>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</si>
  <si>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</si>
  <si>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</si>
  <si>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</si>
  <si>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</si>
  <si>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</si>
  <si>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</si>
  <si>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</si>
  <si>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</si>
  <si>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</si>
  <si>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</si>
  <si>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</si>
  <si>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</si>
  <si>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</si>
  <si>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</si>
  <si>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</si>
  <si>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</si>
  <si>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</si>
  <si>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</si>
  <si>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</si>
  <si>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</si>
  <si>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</si>
  <si>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</si>
  <si>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</si>
  <si>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</si>
  <si>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</si>
  <si>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</si>
  <si>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</si>
  <si>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</si>
  <si>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</si>
  <si>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</si>
  <si>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</si>
  <si>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</si>
  <si>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</si>
  <si>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</si>
  <si>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</si>
  <si>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</si>
  <si>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</si>
  <si>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</si>
  <si>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</si>
  <si>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</si>
  <si>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</si>
  <si>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</si>
  <si>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</si>
  <si>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</si>
  <si>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</si>
  <si>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</si>
  <si>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</si>
  <si>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</si>
  <si>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</si>
  <si>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</si>
  <si>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</si>
  <si>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</si>
  <si>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</si>
  <si>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</si>
  <si>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</si>
  <si>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</si>
  <si>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</si>
  <si>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</si>
  <si>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</si>
  <si>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</si>
  <si>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</si>
  <si>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</si>
  <si>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</si>
  <si>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</si>
  <si>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</si>
  <si>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</si>
  <si>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</si>
  <si>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</si>
  <si>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</si>
  <si>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</si>
  <si>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</si>
  <si>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</si>
  <si>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</si>
  <si>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</si>
  <si>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</si>
  <si>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</si>
  <si>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</si>
  <si>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</si>
  <si>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</si>
  <si>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</si>
  <si>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</si>
  <si>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</si>
  <si>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</si>
  <si>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</si>
  <si>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</si>
  <si>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</si>
  <si>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</si>
  <si>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</si>
  <si>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</si>
  <si>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</si>
  <si>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</si>
  <si>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</si>
  <si>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</si>
  <si>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</si>
  <si>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</si>
  <si>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</si>
  <si>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</si>
  <si>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</si>
  <si>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</si>
  <si>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</si>
  <si>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</si>
  <si>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</si>
  <si>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</si>
  <si>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</si>
  <si>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</si>
  <si>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</si>
  <si>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</si>
  <si>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</si>
  <si>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</si>
  <si>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</si>
  <si>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</si>
  <si>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</si>
  <si>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</si>
  <si>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</si>
  <si>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</si>
  <si>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</si>
  <si>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</si>
  <si>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</si>
  <si>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</si>
  <si>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</si>
  <si>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</si>
  <si>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</si>
  <si>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</si>
  <si>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</si>
  <si>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</si>
  <si>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</si>
  <si>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</si>
  <si>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</si>
  <si>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</si>
  <si>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</si>
  <si>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</si>
  <si>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</si>
  <si>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</si>
  <si>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</si>
  <si>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</si>
  <si>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</si>
  <si>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</si>
  <si>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</si>
  <si>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</si>
  <si>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</si>
  <si>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</si>
  <si>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</si>
  <si>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</si>
  <si>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</si>
  <si>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</si>
  <si>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</si>
  <si>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</si>
  <si>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</si>
  <si>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</si>
  <si>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</si>
  <si>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</si>
  <si>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</si>
  <si>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</si>
  <si>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</si>
  <si>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</si>
  <si>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</si>
  <si>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</si>
  <si>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</si>
  <si>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</si>
  <si>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</si>
  <si>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</si>
  <si>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</si>
  <si>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</si>
  <si>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</si>
  <si>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</si>
  <si>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</si>
  <si>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</si>
  <si>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</si>
  <si>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</si>
  <si>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</si>
  <si>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</si>
  <si>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</si>
  <si>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</si>
  <si>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</si>
  <si>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</si>
  <si>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</si>
  <si>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</si>
  <si>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</si>
  <si>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</si>
  <si>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</si>
  <si>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</si>
  <si>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</si>
  <si>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</si>
  <si>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</si>
  <si>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</si>
  <si>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</si>
  <si>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</si>
  <si>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</si>
  <si>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</si>
  <si>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</si>
  <si>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</si>
  <si>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</si>
  <si>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</si>
  <si>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</si>
  <si>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</si>
  <si>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</si>
  <si>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</si>
  <si>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</si>
  <si>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</si>
  <si>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</si>
  <si>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</si>
  <si>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</si>
  <si>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</si>
  <si>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</si>
  <si>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</si>
  <si>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</si>
  <si>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</si>
  <si>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</si>
  <si>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</si>
  <si>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</si>
  <si>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</si>
  <si>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</si>
  <si>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</si>
  <si>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</si>
  <si>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</si>
  <si>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</si>
  <si>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</si>
  <si>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</si>
  <si>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</si>
  <si>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</si>
  <si>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</si>
  <si>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</si>
  <si>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</si>
  <si>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</si>
  <si>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</si>
  <si>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</si>
  <si>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</si>
  <si>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</si>
  <si>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</si>
  <si>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</si>
  <si>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</si>
  <si>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</si>
  <si>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</si>
  <si>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</si>
  <si>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</si>
  <si>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</si>
  <si>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</si>
  <si>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</si>
  <si>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</si>
  <si>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</si>
  <si>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</si>
  <si>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</si>
  <si>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</si>
  <si>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</si>
  <si>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</si>
  <si>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</si>
  <si>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</si>
  <si>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</si>
  <si>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</si>
  <si>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</si>
  <si>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</si>
  <si>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</si>
  <si>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</si>
  <si>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</si>
  <si>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</si>
  <si>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</si>
  <si>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</si>
  <si>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</si>
  <si>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</si>
  <si>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</si>
  <si>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</si>
  <si>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</si>
  <si>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</si>
  <si>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</si>
  <si>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</si>
  <si>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</si>
  <si>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</si>
  <si>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</si>
  <si>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</si>
  <si>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</si>
  <si>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</si>
  <si>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</si>
  <si>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</si>
  <si>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</si>
  <si>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</si>
  <si>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</si>
  <si>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</si>
  <si>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</si>
  <si>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</si>
  <si>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</si>
  <si>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</si>
  <si>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</si>
  <si>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</si>
  <si>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</si>
  <si>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</si>
  <si>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</si>
  <si>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</si>
  <si>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</si>
  <si>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</si>
  <si>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</si>
  <si>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</si>
  <si>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</si>
  <si>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</si>
  <si>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</si>
  <si>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</si>
  <si>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</si>
  <si>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</si>
  <si>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</si>
  <si>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</si>
  <si>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</si>
  <si>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</si>
  <si>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</si>
  <si>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</si>
  <si>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</si>
  <si>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</si>
  <si>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</si>
  <si>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</si>
  <si>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</si>
  <si>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</si>
  <si>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</si>
  <si>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</si>
  <si>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</si>
  <si>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</si>
  <si>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</si>
  <si>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</si>
  <si>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</si>
  <si>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</si>
  <si>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</si>
  <si>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</si>
  <si>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</si>
  <si>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</si>
  <si>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</si>
  <si>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</si>
  <si>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</si>
  <si>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</si>
  <si>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</si>
  <si>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</si>
  <si>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</si>
  <si>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</si>
  <si>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</si>
  <si>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</si>
  <si>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</si>
  <si>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</si>
  <si>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</si>
  <si>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</si>
  <si>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</si>
  <si>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</si>
  <si>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</si>
  <si>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</si>
  <si>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</si>
  <si>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</si>
  <si>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</si>
  <si>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</si>
  <si>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</si>
  <si>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</si>
  <si>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</si>
  <si>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</si>
  <si>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</si>
  <si>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</si>
  <si>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</si>
  <si>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</si>
  <si>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</si>
  <si>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</si>
  <si>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</si>
  <si>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</si>
  <si>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</si>
  <si>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</si>
  <si>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</si>
  <si>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</si>
  <si>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</si>
  <si>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</si>
  <si>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</si>
  <si>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</si>
  <si>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</si>
  <si>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</si>
  <si>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</si>
  <si>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</si>
  <si>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</si>
  <si>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</si>
  <si>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</si>
  <si>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</si>
  <si>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</si>
  <si>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</si>
  <si>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</si>
  <si>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</si>
  <si>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</si>
  <si>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</si>
  <si>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</si>
  <si>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</si>
  <si>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</si>
  <si>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</si>
  <si>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</si>
  <si>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</si>
  <si>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</si>
  <si>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</si>
  <si>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</si>
  <si>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</si>
  <si>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</si>
  <si>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</si>
  <si>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</si>
  <si>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</si>
  <si>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</si>
  <si>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</si>
  <si>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</si>
  <si>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</si>
  <si>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</si>
  <si>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</si>
  <si>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</si>
  <si>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</si>
  <si>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</si>
  <si>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</si>
  <si>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</si>
  <si>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</si>
  <si>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</si>
  <si>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</si>
  <si>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</si>
  <si>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</si>
  <si>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</si>
  <si>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</si>
  <si>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</si>
  <si>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</si>
  <si>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</si>
  <si>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</si>
  <si>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</si>
  <si>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</si>
  <si>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</si>
  <si>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</si>
  <si>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</si>
  <si>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</si>
  <si>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</si>
  <si>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</si>
  <si>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</si>
  <si>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</si>
  <si>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</si>
  <si>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</si>
  <si>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</si>
  <si>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</si>
  <si>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</si>
  <si>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</si>
  <si>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</si>
  <si>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</si>
  <si>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</si>
  <si>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</si>
  <si>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</si>
  <si>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</si>
  <si>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</si>
  <si>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</si>
  <si>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</si>
  <si>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</si>
  <si>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</si>
  <si>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</si>
  <si>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</si>
  <si>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</si>
  <si>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</si>
  <si>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</si>
  <si>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</si>
  <si>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</si>
  <si>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</si>
  <si>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</si>
  <si>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</si>
  <si>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</si>
  <si>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</si>
  <si>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</si>
  <si>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</si>
  <si>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</si>
  <si>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</si>
  <si>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</si>
  <si>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</si>
  <si>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</si>
  <si>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</si>
  <si>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</si>
  <si>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</si>
  <si>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</si>
  <si>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</si>
  <si>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</si>
  <si>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</si>
  <si>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</si>
  <si>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</si>
  <si>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</si>
  <si>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</si>
  <si>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</si>
  <si>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</si>
  <si>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</si>
  <si>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</si>
  <si>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</si>
  <si>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</si>
  <si>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</si>
  <si>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</si>
  <si>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</si>
  <si>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</si>
  <si>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</si>
  <si>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</si>
  <si>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</si>
  <si>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</si>
  <si>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</si>
  <si>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</si>
  <si>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</si>
  <si>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</si>
  <si>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</si>
  <si>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</si>
  <si>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</si>
  <si>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</si>
  <si>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</si>
  <si>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</si>
  <si>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</si>
  <si>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</si>
  <si>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</si>
  <si>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</si>
  <si>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</si>
  <si>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</si>
  <si>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</si>
  <si>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</si>
  <si>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</si>
  <si>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</si>
  <si>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</si>
  <si>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</si>
  <si>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</si>
  <si>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</si>
  <si>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</si>
  <si>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</si>
  <si>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</si>
  <si>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</si>
  <si>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</si>
  <si>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</si>
  <si>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</si>
  <si>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</si>
  <si>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</si>
  <si>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</si>
  <si>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</si>
  <si>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</si>
  <si>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</si>
  <si>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</si>
  <si>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</si>
  <si>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</si>
  <si>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</si>
  <si>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</si>
  <si>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</si>
  <si>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</si>
  <si>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</si>
  <si>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</si>
  <si>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</si>
  <si>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</si>
  <si>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</si>
  <si>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</si>
  <si>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</si>
  <si>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</si>
  <si>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</si>
  <si>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</si>
  <si>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</si>
  <si>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</si>
  <si>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</si>
  <si>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</si>
  <si>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</si>
  <si>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</si>
  <si>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</si>
  <si>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</si>
  <si>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</si>
  <si>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</si>
  <si>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</si>
  <si>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</si>
  <si>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</si>
  <si>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</si>
  <si>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</si>
  <si>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</si>
  <si>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</si>
  <si>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</si>
  <si>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</si>
  <si>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</si>
  <si>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</si>
  <si>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</si>
  <si>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</si>
  <si>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</si>
  <si>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</si>
  <si>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</si>
  <si>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</si>
  <si>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</si>
  <si>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</si>
  <si>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</si>
  <si>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</si>
  <si>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</si>
  <si>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</si>
  <si>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</si>
  <si>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</si>
  <si>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</si>
  <si>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</si>
  <si>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</si>
  <si>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</si>
  <si>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</si>
  <si>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</si>
  <si>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</si>
  <si>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</si>
  <si>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</si>
  <si>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</si>
  <si>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</si>
  <si>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</si>
  <si>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</si>
  <si>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</si>
  <si>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</si>
  <si>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</si>
  <si>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</si>
  <si>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</si>
  <si>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</si>
  <si>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</si>
  <si>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</si>
  <si>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</si>
  <si>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</si>
  <si>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</si>
  <si>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</si>
  <si>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</si>
  <si>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</si>
  <si>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</si>
  <si>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</si>
  <si>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</si>
  <si>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</si>
  <si>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</si>
  <si>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</si>
  <si>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</si>
  <si>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</si>
  <si>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</si>
  <si>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</si>
  <si>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</si>
  <si>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</si>
  <si>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</si>
  <si>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</si>
  <si>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</si>
  <si>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</si>
  <si>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</si>
  <si>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</si>
  <si>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</si>
  <si>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</si>
  <si>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</si>
  <si>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</si>
  <si>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</si>
  <si>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</si>
  <si>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</si>
  <si>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</si>
  <si>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</si>
  <si>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</si>
  <si>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</si>
  <si>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</si>
  <si>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</si>
  <si>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</si>
  <si>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</si>
  <si>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</si>
  <si>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</si>
  <si>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</si>
  <si>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</si>
  <si>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</si>
  <si>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</si>
  <si>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</si>
  <si>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</si>
  <si>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</si>
  <si>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</si>
  <si>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</si>
  <si>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</si>
  <si>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</si>
  <si>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</si>
  <si>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</si>
  <si>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</si>
  <si>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</si>
  <si>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</si>
  <si>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</si>
  <si>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</si>
  <si>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</si>
  <si>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</si>
  <si>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</si>
  <si>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</si>
  <si>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</si>
  <si>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</si>
  <si>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</si>
  <si>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</si>
  <si>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</si>
  <si>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</si>
  <si>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</si>
  <si>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</si>
  <si>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</si>
  <si>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</si>
  <si>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</si>
  <si>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</si>
  <si>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</si>
  <si>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</si>
  <si>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</si>
  <si>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</si>
  <si>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</si>
  <si>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</si>
  <si>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</si>
  <si>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</si>
  <si>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</si>
  <si>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</si>
  <si>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</si>
  <si>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</si>
  <si>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</si>
  <si>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</si>
  <si>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</si>
  <si>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</si>
  <si>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</si>
  <si>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</si>
  <si>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</si>
  <si>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</si>
  <si>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</si>
  <si>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</si>
  <si>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</si>
  <si>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</si>
  <si>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</si>
  <si>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</si>
  <si>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</si>
  <si>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</si>
  <si>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</si>
  <si>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</si>
  <si>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</si>
  <si>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</si>
  <si>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</si>
  <si>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</si>
  <si>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</si>
  <si>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</si>
  <si>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</si>
  <si>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</si>
  <si>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</si>
  <si>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</si>
  <si>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</si>
  <si>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</si>
  <si>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</si>
  <si>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</si>
  <si>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</si>
  <si>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</si>
  <si>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</si>
  <si>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</si>
  <si>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</si>
  <si>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</si>
  <si>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</si>
  <si>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</si>
  <si>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</si>
  <si>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</si>
  <si>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</si>
  <si>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</si>
  <si>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</si>
  <si>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</si>
  <si>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</si>
  <si>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</si>
  <si>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</si>
  <si>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</si>
  <si>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</si>
  <si>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</si>
  <si>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</si>
  <si>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</si>
  <si>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</si>
  <si>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</si>
  <si>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</si>
  <si>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</si>
  <si>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</si>
  <si>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</si>
  <si>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</si>
  <si>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</si>
  <si>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</si>
  <si>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</si>
  <si>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</si>
  <si>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</si>
  <si>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</si>
  <si>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</si>
  <si>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</si>
  <si>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</si>
  <si>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</si>
  <si>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</si>
  <si>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</si>
  <si>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</si>
  <si>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</si>
  <si>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</si>
  <si>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</si>
  <si>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</si>
  <si>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</si>
  <si>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</si>
  <si>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</si>
  <si>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</si>
  <si>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</si>
  <si>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</si>
  <si>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</si>
  <si>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</si>
  <si>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</si>
  <si>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</si>
  <si>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</si>
  <si>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</si>
  <si>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</si>
  <si>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</si>
  <si>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</si>
  <si>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</si>
  <si>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</si>
  <si>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</si>
  <si>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</si>
  <si>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</si>
  <si>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</si>
  <si>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</si>
  <si>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</si>
  <si>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</si>
  <si>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</si>
  <si>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</si>
  <si>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</si>
  <si>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</si>
  <si>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</si>
  <si>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</si>
  <si>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</si>
  <si>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</si>
  <si>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</si>
  <si>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</si>
  <si>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</si>
  <si>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</si>
  <si>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</si>
  <si>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</si>
  <si>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</si>
  <si>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</si>
  <si>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</si>
  <si>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</si>
  <si>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</si>
  <si>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</si>
  <si>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</si>
  <si>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</si>
  <si>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</si>
  <si>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</si>
  <si>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</si>
  <si>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</si>
  <si>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</si>
  <si>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</si>
  <si>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</si>
  <si>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</si>
  <si>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</si>
  <si>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</si>
  <si>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</si>
  <si>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</si>
  <si>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</si>
  <si>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</si>
  <si>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</si>
  <si>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</si>
  <si>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</si>
  <si>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</si>
  <si>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</si>
  <si>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</si>
  <si>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</si>
  <si>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</si>
  <si>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</si>
  <si>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</si>
  <si>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</si>
  <si>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</si>
  <si>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</si>
  <si>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</si>
  <si>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</si>
  <si>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</si>
  <si>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</si>
  <si>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</si>
  <si>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</si>
  <si>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</si>
  <si>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</si>
  <si>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</si>
  <si>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</si>
  <si>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</si>
  <si>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</si>
  <si>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</si>
  <si>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</si>
  <si>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</si>
  <si>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</si>
  <si>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</si>
  <si>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</si>
  <si>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</si>
  <si>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</si>
  <si>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</si>
  <si>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</si>
  <si>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</si>
  <si>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</si>
  <si>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</si>
  <si>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</si>
  <si>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</si>
  <si>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</si>
  <si>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</si>
  <si>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</si>
  <si>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</si>
  <si>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</si>
  <si>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</si>
  <si>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</si>
  <si>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</si>
  <si>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</si>
  <si>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</si>
  <si>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</si>
  <si>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</si>
  <si>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</si>
  <si>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</si>
  <si>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</si>
  <si>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</si>
  <si>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</si>
  <si>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</si>
  <si>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</si>
  <si>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</si>
  <si>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</si>
  <si>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</si>
  <si>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</si>
  <si>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</si>
  <si>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</si>
  <si>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</si>
  <si>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</si>
  <si>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</si>
  <si>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</si>
  <si>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</si>
  <si>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</si>
  <si>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</si>
  <si>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</si>
  <si>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</si>
  <si>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</si>
  <si>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</si>
  <si>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</si>
  <si>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</si>
  <si>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</si>
  <si>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</si>
  <si>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</si>
  <si>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</si>
  <si>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</si>
  <si>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</si>
  <si>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</si>
  <si>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</si>
  <si>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</si>
  <si>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</si>
  <si>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</si>
  <si>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</si>
  <si>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</si>
  <si>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</si>
  <si>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</si>
  <si>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</si>
  <si>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</si>
  <si>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</si>
  <si>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</si>
  <si>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</si>
  <si>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</si>
  <si>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</si>
  <si>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</si>
  <si>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</si>
  <si>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</si>
  <si>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</si>
  <si>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</si>
  <si>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</si>
  <si>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</si>
  <si>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</si>
  <si>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</si>
  <si>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</si>
  <si>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</si>
  <si>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</si>
  <si>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</si>
  <si>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</si>
  <si>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</si>
  <si>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</si>
  <si>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</si>
  <si>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</si>
  <si>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</si>
  <si>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</si>
  <si>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</si>
  <si>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</si>
  <si>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</si>
  <si>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</si>
  <si>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</si>
  <si>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</si>
  <si>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</si>
  <si>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</si>
  <si>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</si>
  <si>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</si>
  <si>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</si>
  <si>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</si>
  <si>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</si>
  <si>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</si>
  <si>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</si>
  <si>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</si>
  <si>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</si>
  <si>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</si>
  <si>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</si>
  <si>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</si>
  <si>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</si>
  <si>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</si>
  <si>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</si>
  <si>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</si>
  <si>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</si>
  <si>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</si>
  <si>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</si>
  <si>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</si>
  <si>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</si>
  <si>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</si>
  <si>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</si>
  <si>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</si>
  <si>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</si>
  <si>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</si>
  <si>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</si>
  <si>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</si>
  <si>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</si>
  <si>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</si>
  <si>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</si>
  <si>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</si>
  <si>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</si>
  <si>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</si>
  <si>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</si>
  <si>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</si>
  <si>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</si>
  <si>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</si>
  <si>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</si>
  <si>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</si>
  <si>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</si>
  <si>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</si>
  <si>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</si>
  <si>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</si>
  <si>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</si>
  <si>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</si>
  <si>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</si>
  <si>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</si>
  <si>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</si>
  <si>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</si>
  <si>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</si>
  <si>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</si>
  <si>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</si>
  <si>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</si>
  <si>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</si>
  <si>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</si>
  <si>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</si>
  <si>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</si>
  <si>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</si>
  <si>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</si>
  <si>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</si>
  <si>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</si>
  <si>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</si>
  <si>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</si>
  <si>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</si>
  <si>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</si>
  <si>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</si>
  <si>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</si>
  <si>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</si>
  <si>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</si>
  <si>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</si>
  <si>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</si>
  <si>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</si>
  <si>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</si>
  <si>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</si>
  <si>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</si>
  <si>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</si>
  <si>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</si>
  <si>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</si>
  <si>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</si>
  <si>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</si>
  <si>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</si>
  <si>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</si>
  <si>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</si>
  <si>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</si>
  <si>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</si>
  <si>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</si>
  <si>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</si>
  <si>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</si>
  <si>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</si>
  <si>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</si>
  <si>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</si>
  <si>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</si>
  <si>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</si>
  <si>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</si>
  <si>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</si>
  <si>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</si>
  <si>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</si>
  <si>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</si>
  <si>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</si>
  <si>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</si>
  <si>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</si>
  <si>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</si>
  <si>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</si>
  <si>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</si>
  <si>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</si>
  <si>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</si>
  <si>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</si>
  <si>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</si>
  <si>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</si>
  <si>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</si>
  <si>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</si>
  <si>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</si>
  <si>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</si>
  <si>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</si>
  <si>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</si>
  <si>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</si>
  <si>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</si>
  <si>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</si>
  <si>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</si>
  <si>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</si>
  <si>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</si>
  <si>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</si>
  <si>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</si>
  <si>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</si>
  <si>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</si>
  <si>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</si>
  <si>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</si>
  <si>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</si>
  <si>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</si>
  <si>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</si>
  <si>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</si>
  <si>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</si>
  <si>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</si>
  <si>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</si>
  <si>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</si>
  <si>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</si>
  <si>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</si>
  <si>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</si>
  <si>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</si>
  <si>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</si>
  <si>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</si>
  <si>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</si>
  <si>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</si>
  <si>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</si>
  <si>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</si>
  <si>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</si>
  <si>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</si>
  <si>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</si>
  <si>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</si>
  <si>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</si>
  <si>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</si>
  <si>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</si>
  <si>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</si>
  <si>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</si>
  <si>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</si>
  <si>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</si>
  <si>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</si>
  <si>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</si>
  <si>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</si>
  <si>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</si>
  <si>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</si>
  <si>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</si>
  <si>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</si>
  <si>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</si>
  <si>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</si>
  <si>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</si>
  <si>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</si>
  <si>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</si>
  <si>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</si>
  <si>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</si>
  <si>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</si>
  <si>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</si>
  <si>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</si>
  <si>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</si>
  <si>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</si>
  <si>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</si>
  <si>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</si>
  <si>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</si>
  <si>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</si>
  <si>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</si>
  <si>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</si>
  <si>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</si>
  <si>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</si>
  <si>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</si>
  <si>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</si>
  <si>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</si>
  <si>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</si>
  <si>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</si>
  <si>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</si>
  <si>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</si>
  <si>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</si>
  <si>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</si>
  <si>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</si>
  <si>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</si>
  <si>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</si>
  <si>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</si>
  <si>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</si>
  <si>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</si>
  <si>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</si>
  <si>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</si>
  <si>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</si>
  <si>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</si>
  <si>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</si>
  <si>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</si>
  <si>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</si>
  <si>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</si>
  <si>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</si>
  <si>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</si>
  <si>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</si>
  <si>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</si>
  <si>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</si>
  <si>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</si>
  <si>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</si>
  <si>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</si>
  <si>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</si>
  <si>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</si>
  <si>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</si>
  <si>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</si>
  <si>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</si>
  <si>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</si>
  <si>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</si>
  <si>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</si>
  <si>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</si>
  <si>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</si>
  <si>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</si>
  <si>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</si>
  <si>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</si>
  <si>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</si>
  <si>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</si>
  <si>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</si>
  <si>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</si>
  <si>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</si>
  <si>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</si>
  <si>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</si>
  <si>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</si>
  <si>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</si>
  <si>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</si>
  <si>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</si>
  <si>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</si>
  <si>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</si>
  <si>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</si>
  <si>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</si>
  <si>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</si>
  <si>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</si>
  <si>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</si>
  <si>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</si>
  <si>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</si>
  <si>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</si>
  <si>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</si>
  <si>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</si>
  <si>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</si>
  <si>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</si>
  <si>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</si>
  <si>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</si>
  <si>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</si>
  <si>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</si>
  <si>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</si>
  <si>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</si>
  <si>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</si>
  <si>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</si>
  <si>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</si>
  <si>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</si>
  <si>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</si>
  <si>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</si>
  <si>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</si>
  <si>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</si>
  <si>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</si>
  <si>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</si>
  <si>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</si>
  <si>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</si>
  <si>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</si>
  <si>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</si>
  <si>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</si>
  <si>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</si>
  <si>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</si>
  <si>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</si>
  <si>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</si>
  <si>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</si>
  <si>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</si>
  <si>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</si>
  <si>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</si>
  <si>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</si>
  <si>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</si>
  <si>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</si>
  <si>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</si>
  <si>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</si>
  <si>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</si>
  <si>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</si>
  <si>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</si>
  <si>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</si>
  <si>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</si>
  <si>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</si>
  <si>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</si>
  <si>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</si>
  <si>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</si>
  <si>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</si>
  <si>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</si>
  <si>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</si>
  <si>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</si>
  <si>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</si>
  <si>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</si>
  <si>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</si>
  <si>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</si>
  <si>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</si>
  <si>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</si>
  <si>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</si>
  <si>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</si>
  <si>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</si>
  <si>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</si>
  <si>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</si>
  <si>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</si>
  <si>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</si>
  <si>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</si>
  <si>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</si>
  <si>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</si>
  <si>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</si>
  <si>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</si>
  <si>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</si>
  <si>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</si>
  <si>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</si>
  <si>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</si>
  <si>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</si>
  <si>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</si>
  <si>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</si>
  <si>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</si>
  <si>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</si>
  <si>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</si>
  <si>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</si>
  <si>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</si>
  <si>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</si>
  <si>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</si>
  <si>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</si>
  <si>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</si>
  <si>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</si>
  <si>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</si>
  <si>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</si>
  <si>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</si>
  <si>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</si>
  <si>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</si>
  <si>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</si>
  <si>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</si>
  <si>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</si>
  <si>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</si>
  <si>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</si>
  <si>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</si>
  <si>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</si>
  <si>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</si>
  <si>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</si>
  <si>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</si>
  <si>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</si>
  <si>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</si>
  <si>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</si>
  <si>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</si>
  <si>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</si>
  <si>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</si>
  <si>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</si>
  <si>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</si>
  <si>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</si>
  <si>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</si>
  <si>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</si>
  <si>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</si>
  <si>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</si>
  <si>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</si>
  <si>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</si>
  <si>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</si>
  <si>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</si>
  <si>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</si>
  <si>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</si>
  <si>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</si>
  <si>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</si>
  <si>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</si>
  <si>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</si>
  <si>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</si>
  <si>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</si>
  <si>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</si>
  <si>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</si>
  <si>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</si>
  <si>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</si>
  <si>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</si>
  <si>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</si>
  <si>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</si>
  <si>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</si>
  <si>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</si>
  <si>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</si>
  <si>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</si>
  <si>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</si>
  <si>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</si>
  <si>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</si>
  <si>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</si>
  <si>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</si>
  <si>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</si>
  <si>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</si>
  <si>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</si>
  <si>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</si>
  <si>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</si>
  <si>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</si>
  <si>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</si>
  <si>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</si>
  <si>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</si>
  <si>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</si>
  <si>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</si>
  <si>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</si>
  <si>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</si>
  <si>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</si>
  <si>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</si>
  <si>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</si>
  <si>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</si>
  <si>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</si>
  <si>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</si>
  <si>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</si>
  <si>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</si>
  <si>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</si>
  <si>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</si>
  <si>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</si>
  <si>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</si>
  <si>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</si>
  <si>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</si>
  <si>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</si>
  <si>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</si>
  <si>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</si>
  <si>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</si>
  <si>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</si>
  <si>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</si>
  <si>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</si>
  <si>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</si>
  <si>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</si>
  <si>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</si>
  <si>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</si>
  <si>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</si>
  <si>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</si>
  <si>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</si>
  <si>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</si>
  <si>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</si>
  <si>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</si>
  <si>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</si>
  <si>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</si>
  <si>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</si>
  <si>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</si>
  <si>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</si>
  <si>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</si>
  <si>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</si>
  <si>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</si>
  <si>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</si>
  <si>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</si>
  <si>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</si>
  <si>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</si>
  <si>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</si>
  <si>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</si>
  <si>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</si>
  <si>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</si>
  <si>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</si>
  <si>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</si>
  <si>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</si>
  <si>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</si>
  <si>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</si>
  <si>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</si>
  <si>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</si>
  <si>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</si>
  <si>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</si>
  <si>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</si>
  <si>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</si>
  <si>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</si>
  <si>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</si>
  <si>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</si>
  <si>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</si>
  <si>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</si>
  <si>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</si>
  <si>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</si>
  <si>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</si>
  <si>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</si>
  <si>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</si>
  <si>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</si>
  <si>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</si>
  <si>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</si>
  <si>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</si>
  <si>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</si>
  <si>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</si>
  <si>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</si>
  <si>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</si>
  <si>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</si>
  <si>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</si>
  <si>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</si>
  <si>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</si>
  <si>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</si>
  <si>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</si>
  <si>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</si>
  <si>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</si>
  <si>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</si>
  <si>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</si>
  <si>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</si>
  <si>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</si>
  <si>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</si>
  <si>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</si>
  <si>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</si>
  <si>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</si>
  <si>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</si>
  <si>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</si>
  <si>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</si>
  <si>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</si>
  <si>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</si>
  <si>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</si>
  <si>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</si>
  <si>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</si>
  <si>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</si>
  <si>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</si>
  <si>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</si>
  <si>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</si>
  <si>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</si>
  <si>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</si>
  <si>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</si>
  <si>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</si>
  <si>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</si>
  <si>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</si>
  <si>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</si>
  <si>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</si>
  <si>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</si>
  <si>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</si>
  <si>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</si>
  <si>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</si>
  <si>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</si>
  <si>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</si>
  <si>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</si>
  <si>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</si>
  <si>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</si>
  <si>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</si>
  <si>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</si>
  <si>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</si>
  <si>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</si>
  <si>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</si>
  <si>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</si>
  <si>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</si>
  <si>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</si>
  <si>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</si>
  <si>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</si>
  <si>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</si>
  <si>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</si>
  <si>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</si>
  <si>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</si>
  <si>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</si>
  <si>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</si>
  <si>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</si>
  <si>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</si>
  <si>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</si>
  <si>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</si>
  <si>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</si>
  <si>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</si>
  <si>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</si>
  <si>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</si>
  <si>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</si>
  <si>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</si>
  <si>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</si>
  <si>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</si>
  <si>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</si>
  <si>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</si>
  <si>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</si>
  <si>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</si>
  <si>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</si>
  <si>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</si>
  <si>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</si>
  <si>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</si>
  <si>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</si>
  <si>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</si>
  <si>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</si>
  <si>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</si>
  <si>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</si>
  <si>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</si>
  <si>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</si>
  <si>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</si>
  <si>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</si>
  <si>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</si>
  <si>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</si>
  <si>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</si>
  <si>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</si>
  <si>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</si>
  <si>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</si>
  <si>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</si>
  <si>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</si>
  <si>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</si>
  <si>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</si>
  <si>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</si>
  <si>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</si>
  <si>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</si>
  <si>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</si>
  <si>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</si>
  <si>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</si>
  <si>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</si>
  <si>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</si>
  <si>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</si>
  <si>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</si>
  <si>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</si>
  <si>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</si>
  <si>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</si>
  <si>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</si>
  <si>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</si>
  <si>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</si>
  <si>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</si>
  <si>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</si>
  <si>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</si>
  <si>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</si>
  <si>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</si>
  <si>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</si>
  <si>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</si>
  <si>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</si>
  <si>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</si>
  <si>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</si>
  <si>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</si>
  <si>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</si>
  <si>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</si>
  <si>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</si>
  <si>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</si>
  <si>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</si>
  <si>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</si>
  <si>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</si>
  <si>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</si>
  <si>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</si>
  <si>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</si>
  <si>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</si>
  <si>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</si>
  <si>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</si>
  <si>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</si>
  <si>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</si>
  <si>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</si>
  <si>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</si>
  <si>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</si>
  <si>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</si>
  <si>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</si>
  <si>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</si>
  <si>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</si>
  <si>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</si>
  <si>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</si>
  <si>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</si>
  <si>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</si>
  <si>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</si>
  <si>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</si>
  <si>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</si>
  <si>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</si>
  <si>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</si>
  <si>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</si>
  <si>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</si>
  <si>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</si>
  <si>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</si>
  <si>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</si>
  <si>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</si>
  <si>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</si>
  <si>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</si>
  <si>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</si>
  <si>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</si>
  <si>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</si>
  <si>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</si>
  <si>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</si>
  <si>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</si>
  <si>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</si>
  <si>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</si>
  <si>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</si>
  <si>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</si>
  <si>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</si>
  <si>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</si>
  <si>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</si>
  <si>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</si>
  <si>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</si>
  <si>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</si>
  <si>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</si>
  <si>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</si>
  <si>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</si>
  <si>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</si>
  <si>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</si>
  <si>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</si>
  <si>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</si>
  <si>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</si>
  <si>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</si>
  <si>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</si>
  <si>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</si>
  <si>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</si>
  <si>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</si>
  <si>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</si>
  <si>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</si>
  <si>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</si>
  <si>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</si>
  <si>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</si>
  <si>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</si>
  <si>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</si>
  <si>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</si>
  <si>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</si>
  <si>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</si>
  <si>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</si>
  <si>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</si>
  <si>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</si>
  <si>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</si>
  <si>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</si>
  <si>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</si>
  <si>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</si>
  <si>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</si>
  <si>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</si>
  <si>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</si>
  <si>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</si>
  <si>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</si>
  <si>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</si>
  <si>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</si>
  <si>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</si>
  <si>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</si>
  <si>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</si>
  <si>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</si>
  <si>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</si>
  <si>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</si>
  <si>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</si>
  <si>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</si>
  <si>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</si>
  <si>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</si>
  <si>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</si>
  <si>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</si>
  <si>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</si>
  <si>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</si>
  <si>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</si>
  <si>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</si>
  <si>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</si>
  <si>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</si>
  <si>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</si>
  <si>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</si>
  <si>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</si>
  <si>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</si>
  <si>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</si>
  <si>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</si>
  <si>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</si>
  <si>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</si>
  <si>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</si>
  <si>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</si>
  <si>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</si>
  <si>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</si>
  <si>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</si>
  <si>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</si>
  <si>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</si>
  <si>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</si>
  <si>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</si>
  <si>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</si>
  <si>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</si>
  <si>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</si>
  <si>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</si>
  <si>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</si>
  <si>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</si>
  <si>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</si>
  <si>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</si>
  <si>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</si>
  <si>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</si>
  <si>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</si>
  <si>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</si>
  <si>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</si>
  <si>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</si>
  <si>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</si>
  <si>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</si>
  <si>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</si>
  <si>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</si>
  <si>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</si>
  <si>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</si>
  <si>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</si>
  <si>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</si>
  <si>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</si>
  <si>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</si>
  <si>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</si>
  <si>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</si>
  <si>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</si>
  <si>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</si>
  <si>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</si>
  <si>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</si>
  <si>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</si>
  <si>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</si>
  <si>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</si>
  <si>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</si>
  <si>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</si>
  <si>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</si>
  <si>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</si>
  <si>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</si>
  <si>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</si>
  <si>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</si>
  <si>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</si>
  <si>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</si>
  <si>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</si>
  <si>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</si>
  <si>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</si>
  <si>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</si>
  <si>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</si>
  <si>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</si>
  <si>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</si>
  <si>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</si>
  <si>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</si>
  <si>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</si>
  <si>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</si>
  <si>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</si>
  <si>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</si>
  <si>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</si>
  <si>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</si>
  <si>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</si>
  <si>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</si>
  <si>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</si>
  <si>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</si>
  <si>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</si>
  <si>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</si>
  <si>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</si>
  <si>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</si>
  <si>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</si>
  <si>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</si>
  <si>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</si>
  <si>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</si>
  <si>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</si>
  <si>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</si>
  <si>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</si>
  <si>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</si>
  <si>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</si>
  <si>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</si>
  <si>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</si>
  <si>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</si>
  <si>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</si>
  <si>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</si>
  <si>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</si>
  <si>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</si>
  <si>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</si>
  <si>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</si>
  <si>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</si>
  <si>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</si>
  <si>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</si>
  <si>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</si>
  <si>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</si>
  <si>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</si>
  <si>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</si>
  <si>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</si>
  <si>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</si>
  <si>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</si>
  <si>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</si>
  <si>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</si>
  <si>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</si>
  <si>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</si>
  <si>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</si>
  <si>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</si>
  <si>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</si>
  <si>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</si>
  <si>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</si>
  <si>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</si>
  <si>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</si>
  <si>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</si>
  <si>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</si>
  <si>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</si>
  <si>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</si>
  <si>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</si>
  <si>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</si>
  <si>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</si>
  <si>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</si>
  <si>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</si>
  <si>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</si>
  <si>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</si>
  <si>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</si>
  <si>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</si>
  <si>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</si>
  <si>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</si>
  <si>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</si>
  <si>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</si>
  <si>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</si>
  <si>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</si>
  <si>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</si>
  <si>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</si>
  <si>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</si>
  <si>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</si>
  <si>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</si>
  <si>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</si>
  <si>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</si>
  <si>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</si>
  <si>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</si>
  <si>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</si>
  <si>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</si>
  <si>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</si>
  <si>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</si>
  <si>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</si>
  <si>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</si>
  <si>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</si>
  <si>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</si>
  <si>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</si>
  <si>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</si>
  <si>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</si>
  <si>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</si>
  <si>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</si>
  <si>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</si>
  <si>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</si>
  <si>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</si>
  <si>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</si>
  <si>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</si>
  <si>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</si>
  <si>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</si>
  <si>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</si>
  <si>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</si>
  <si>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</si>
  <si>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</si>
  <si>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</si>
  <si>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</si>
  <si>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</si>
  <si>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</si>
  <si>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</si>
  <si>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</si>
  <si>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</si>
  <si>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</si>
  <si>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</si>
  <si>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</si>
  <si>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</si>
  <si>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</si>
  <si>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</si>
  <si>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</si>
  <si>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</si>
  <si>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</si>
  <si>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</si>
  <si>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</si>
  <si>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</si>
  <si>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</si>
  <si>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</si>
  <si>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</si>
  <si>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</si>
  <si>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</si>
  <si>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</si>
  <si>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</si>
  <si>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</si>
  <si>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</si>
  <si>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</si>
  <si>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</si>
  <si>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</si>
  <si>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</si>
  <si>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</si>
  <si>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</si>
  <si>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</si>
  <si>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</si>
  <si>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</si>
  <si>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</si>
  <si>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</si>
  <si>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</si>
  <si>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</si>
  <si>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</si>
  <si>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</si>
  <si>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</si>
  <si>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</si>
  <si>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</si>
  <si>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</si>
  <si>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</si>
  <si>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</si>
  <si>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</si>
  <si>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</si>
  <si>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</si>
  <si>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</si>
  <si>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</si>
  <si>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</si>
  <si>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</si>
  <si>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</si>
  <si>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</si>
  <si>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</si>
  <si>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</si>
  <si>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</si>
  <si>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</si>
  <si>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</si>
  <si>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</si>
  <si>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</si>
  <si>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</si>
  <si>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</si>
  <si>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</si>
  <si>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</si>
  <si>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</si>
  <si>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</si>
  <si>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</si>
  <si>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</si>
  <si>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</si>
  <si>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</si>
  <si>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</si>
  <si>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</si>
  <si>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</si>
  <si>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</si>
  <si>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</si>
  <si>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</si>
  <si>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</si>
  <si>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</si>
  <si>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</si>
  <si>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</si>
  <si>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</si>
  <si>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</si>
  <si>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</si>
  <si>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</si>
  <si>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</si>
  <si>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</si>
  <si>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</si>
  <si>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</si>
  <si>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</si>
  <si>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</si>
  <si>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</si>
  <si>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</si>
  <si>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</si>
  <si>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</si>
  <si>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</si>
  <si>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</si>
  <si>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</si>
  <si>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</si>
  <si>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</si>
  <si>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</si>
  <si>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</si>
  <si>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</si>
  <si>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</si>
  <si>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</si>
  <si>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</si>
  <si>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</si>
  <si>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</si>
  <si>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</si>
  <si>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</si>
  <si>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</si>
  <si>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</si>
  <si>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</si>
  <si>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</si>
  <si>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</si>
  <si>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</si>
  <si>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</si>
  <si>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</si>
  <si>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</si>
  <si>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</si>
  <si>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</si>
  <si>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</si>
  <si>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</si>
  <si>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</si>
  <si>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</si>
  <si>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</si>
  <si>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</si>
  <si>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</si>
  <si>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</si>
  <si>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</si>
  <si>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</si>
  <si>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</si>
  <si>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</si>
  <si>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</si>
  <si>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</si>
  <si>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</si>
  <si>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</si>
  <si>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</si>
  <si>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</si>
  <si>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</si>
  <si>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</si>
  <si>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</si>
  <si>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</si>
  <si>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</si>
  <si>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</si>
  <si>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</si>
  <si>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</si>
  <si>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</si>
  <si>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</si>
  <si>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</si>
  <si>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</si>
  <si>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</si>
  <si>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</si>
  <si>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</si>
  <si>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</si>
  <si>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</si>
  <si>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</si>
  <si>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</si>
  <si>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</si>
  <si>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</si>
  <si>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</si>
  <si>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</si>
  <si>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</si>
  <si>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</si>
  <si>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</si>
  <si>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</si>
  <si>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</si>
  <si>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</si>
  <si>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</si>
  <si>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</si>
  <si>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</si>
  <si>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</si>
  <si>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</si>
  <si>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</si>
  <si>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</si>
  <si>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</si>
  <si>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</si>
  <si>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</si>
  <si>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</si>
  <si>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</si>
  <si>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</si>
  <si>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</si>
  <si>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</si>
  <si>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</si>
  <si>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</si>
  <si>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</si>
  <si>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</si>
  <si>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</si>
  <si>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</si>
  <si>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</si>
  <si>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</si>
  <si>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</si>
  <si>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</si>
  <si>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</si>
  <si>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</si>
  <si>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</si>
  <si>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</si>
  <si>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</si>
  <si>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</si>
  <si>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</si>
  <si>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</si>
  <si>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</si>
  <si>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</si>
  <si>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</si>
  <si>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</si>
  <si>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</si>
  <si>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</si>
  <si>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</si>
  <si>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</si>
  <si>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</si>
  <si>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</si>
  <si>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</si>
  <si>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</si>
  <si>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</si>
  <si>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</si>
  <si>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</si>
  <si>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</si>
  <si>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</si>
  <si>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</si>
  <si>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</si>
  <si>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</si>
  <si>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</si>
  <si>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</si>
  <si>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</si>
  <si>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</si>
  <si>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</si>
  <si>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</si>
  <si>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</si>
  <si>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</si>
  <si>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</si>
  <si>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</si>
  <si>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</si>
  <si>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</si>
  <si>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</si>
  <si>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</si>
  <si>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</si>
  <si>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</si>
  <si>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</si>
  <si>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</si>
  <si>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</si>
  <si>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</si>
  <si>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</si>
  <si>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</si>
  <si>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</si>
  <si>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</si>
  <si>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</si>
  <si>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</si>
  <si>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</si>
  <si>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</si>
  <si>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</si>
  <si>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</si>
  <si>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</si>
  <si>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</si>
  <si>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</si>
  <si>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</si>
  <si>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</si>
  <si>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</si>
  <si>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</si>
  <si>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</si>
  <si>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</si>
  <si>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</si>
  <si>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</si>
  <si>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</si>
  <si>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</si>
  <si>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</si>
  <si>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</si>
  <si>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</si>
  <si>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</si>
  <si>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</si>
  <si>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</si>
  <si>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</si>
  <si>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</si>
  <si>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</si>
  <si>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</si>
  <si>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</si>
  <si>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</si>
  <si>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</si>
  <si>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</si>
  <si>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</si>
  <si>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</si>
  <si>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</si>
  <si>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</si>
  <si>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</si>
  <si>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</si>
  <si>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</si>
  <si>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</si>
  <si>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</si>
  <si>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</si>
  <si>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</si>
  <si>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</si>
  <si>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</si>
  <si>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</si>
  <si>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</si>
  <si>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</si>
  <si>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</si>
  <si>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</si>
  <si>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</si>
  <si>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</si>
  <si>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</si>
  <si>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</si>
  <si>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</si>
  <si>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</si>
  <si>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</si>
  <si>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</si>
  <si>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</si>
  <si>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</si>
  <si>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</si>
  <si>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</si>
  <si>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</si>
  <si>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</si>
  <si>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</si>
  <si>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</si>
  <si>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</si>
  <si>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</si>
  <si>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</si>
  <si>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</si>
  <si>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</si>
  <si>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</si>
  <si>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</si>
  <si>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</si>
  <si>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</si>
  <si>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</si>
  <si>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</si>
  <si>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</si>
  <si>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</si>
  <si>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</si>
  <si>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</si>
  <si>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</si>
  <si>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</si>
  <si>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</si>
  <si>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</si>
  <si>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</si>
  <si>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</si>
  <si>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</si>
  <si>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</si>
  <si>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</si>
  <si>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</si>
  <si>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</si>
  <si>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</si>
  <si>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</si>
  <si>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</si>
  <si>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</si>
  <si>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</si>
  <si>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</si>
  <si>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</si>
  <si>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</si>
  <si>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</si>
  <si>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</si>
  <si>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</si>
  <si>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</si>
  <si>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</si>
  <si>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</si>
  <si>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</si>
  <si>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</si>
  <si>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</si>
  <si>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</si>
  <si>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</si>
  <si>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</si>
  <si>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</si>
  <si>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</si>
  <si>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</si>
  <si>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</si>
  <si>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</si>
  <si>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</si>
  <si>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</si>
  <si>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</si>
  <si>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</si>
  <si>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</si>
  <si>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</si>
  <si>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</si>
  <si>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</si>
  <si>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</si>
  <si>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</si>
  <si>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</si>
  <si>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</si>
  <si>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</si>
  <si>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</si>
  <si>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</si>
  <si>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</si>
  <si>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</si>
  <si>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</si>
  <si>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</si>
  <si>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</si>
  <si>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</si>
  <si>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</si>
  <si>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</si>
  <si>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</si>
  <si>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</si>
  <si>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</si>
  <si>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</si>
  <si>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</si>
  <si>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</si>
  <si>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</si>
  <si>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</si>
  <si>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</si>
  <si>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</si>
  <si>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</si>
  <si>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</si>
  <si>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</si>
  <si>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</si>
  <si>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</si>
  <si>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</si>
  <si>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</si>
  <si>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</si>
  <si>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</si>
  <si>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</si>
  <si>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</si>
  <si>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</si>
  <si>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</si>
  <si>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</si>
  <si>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</si>
  <si>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</si>
  <si>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</si>
  <si>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</si>
  <si>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</si>
  <si>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</si>
  <si>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</si>
  <si>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</si>
  <si>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</si>
  <si>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</si>
  <si>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</si>
  <si>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</si>
  <si>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</si>
  <si>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</si>
  <si>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</si>
  <si>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</si>
  <si>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</si>
  <si>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</si>
  <si>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</si>
  <si>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</si>
  <si>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</si>
  <si>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</si>
  <si>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</si>
  <si>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</si>
  <si>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</si>
  <si>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</si>
  <si>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</si>
  <si>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</si>
  <si>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</si>
  <si>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</si>
  <si>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</si>
  <si>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</si>
  <si>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</si>
  <si>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</si>
  <si>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</si>
  <si>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</si>
  <si>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</si>
  <si>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</si>
  <si>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</si>
  <si>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</si>
  <si>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</si>
  <si>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</si>
  <si>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</si>
  <si>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</si>
  <si>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</si>
  <si>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</si>
  <si>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</si>
  <si>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</si>
  <si>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</si>
  <si>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</si>
  <si>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</si>
  <si>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</si>
  <si>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</si>
  <si>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</si>
  <si>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</si>
  <si>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</si>
  <si>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</si>
  <si>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</si>
  <si>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</si>
  <si>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</si>
  <si>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</si>
  <si>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</si>
  <si>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</si>
  <si>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</si>
  <si>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</si>
  <si>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</si>
  <si>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</si>
  <si>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</si>
  <si>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</si>
  <si>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</si>
  <si>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</si>
  <si>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</si>
  <si>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</si>
  <si>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</si>
  <si>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</si>
  <si>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</si>
  <si>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</si>
  <si>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</si>
  <si>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</si>
  <si>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</si>
  <si>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</si>
  <si>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</si>
  <si>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</si>
  <si>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</si>
  <si>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</si>
  <si>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</si>
  <si>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</si>
  <si>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</si>
  <si>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</si>
  <si>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</si>
  <si>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</si>
  <si>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</si>
  <si>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</si>
  <si>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</si>
  <si>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</si>
  <si>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</si>
  <si>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</si>
  <si>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</si>
  <si>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</si>
  <si>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</si>
  <si>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</si>
  <si>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</si>
  <si>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</si>
  <si>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</si>
  <si>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</si>
  <si>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</si>
  <si>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</si>
  <si>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</si>
  <si>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</si>
  <si>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</si>
  <si>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</si>
  <si>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</si>
  <si>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</si>
  <si>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</si>
  <si>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</si>
  <si>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</si>
  <si>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</si>
  <si>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</si>
  <si>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</si>
  <si>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</si>
  <si>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</si>
  <si>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</si>
  <si>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</si>
  <si>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</si>
  <si>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</si>
  <si>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</si>
  <si>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</si>
  <si>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</si>
  <si>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</si>
  <si>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</si>
  <si>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</si>
  <si>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</si>
  <si>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</si>
  <si>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</si>
  <si>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</si>
  <si>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</si>
  <si>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</si>
  <si>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</si>
  <si>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</si>
  <si>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</si>
  <si>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</si>
  <si>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</si>
  <si>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</si>
  <si>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</si>
  <si>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</si>
  <si>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</si>
  <si>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</si>
  <si>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</si>
  <si>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</si>
  <si>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</si>
  <si>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</si>
  <si>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</si>
  <si>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</si>
  <si>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</si>
  <si>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</si>
  <si>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</si>
  <si>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</si>
  <si>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</si>
  <si>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</si>
  <si>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</si>
  <si>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</si>
  <si>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</si>
  <si>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</si>
  <si>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</si>
  <si>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</si>
  <si>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</si>
  <si>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</si>
  <si>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</si>
  <si>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</si>
  <si>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</si>
  <si>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</si>
  <si>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</si>
  <si>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</si>
  <si>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</si>
  <si>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</si>
  <si>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</si>
  <si>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</si>
  <si>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</si>
  <si>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</si>
  <si>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</si>
  <si>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</si>
  <si>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</si>
  <si>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</si>
  <si>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</si>
  <si>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</si>
  <si>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</si>
  <si>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</si>
  <si>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</si>
  <si>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</si>
  <si>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</si>
  <si>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</si>
  <si>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</si>
  <si>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</si>
  <si>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</si>
  <si>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</si>
  <si>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</si>
  <si>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</si>
  <si>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</si>
  <si>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</si>
  <si>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</si>
  <si>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</si>
  <si>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</si>
  <si>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</si>
  <si>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</si>
  <si>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</si>
  <si>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</si>
  <si>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</si>
  <si>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</si>
  <si>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</si>
  <si>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</si>
  <si>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</si>
  <si>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</si>
  <si>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</si>
  <si>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</si>
  <si>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</si>
  <si>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</si>
  <si>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</si>
  <si>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</si>
  <si>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</si>
  <si>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</si>
  <si>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</si>
  <si>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</si>
  <si>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</si>
  <si>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</si>
  <si>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</si>
  <si>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</si>
  <si>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</si>
  <si>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</si>
  <si>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</si>
  <si>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</si>
  <si>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</si>
  <si>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</si>
  <si>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</si>
  <si>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</si>
  <si>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</si>
  <si>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</si>
  <si>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</si>
  <si>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</si>
  <si>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</si>
  <si>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</si>
  <si>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</si>
  <si>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</si>
  <si>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</si>
  <si>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</si>
  <si>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</si>
  <si>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</si>
  <si>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</si>
  <si>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</si>
  <si>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</si>
  <si>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</si>
  <si>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</si>
  <si>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</si>
  <si>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</si>
  <si>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</si>
  <si>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</si>
  <si>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</si>
  <si>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</si>
  <si>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</si>
  <si>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</si>
  <si>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</si>
  <si>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</si>
  <si>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</si>
  <si>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</si>
  <si>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</si>
  <si>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</si>
  <si>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</si>
  <si>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</si>
  <si>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</si>
  <si>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</si>
  <si>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</si>
  <si>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</si>
  <si>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</si>
  <si>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</si>
  <si>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</si>
  <si>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</si>
  <si>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</si>
  <si>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</si>
  <si>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</si>
  <si>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</si>
  <si>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</si>
  <si>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</si>
  <si>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</si>
  <si>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</si>
  <si>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</si>
  <si>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</si>
  <si>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</si>
  <si>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</si>
  <si>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</si>
  <si>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</si>
  <si>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</si>
  <si>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</si>
  <si>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</si>
  <si>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</si>
  <si>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</si>
  <si>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</si>
  <si>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</si>
  <si>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</si>
  <si>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</si>
  <si>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</si>
  <si>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</si>
  <si>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</si>
  <si>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</si>
  <si>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</si>
  <si>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</si>
  <si>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</si>
  <si>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</si>
  <si>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</si>
  <si>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</si>
  <si>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</si>
  <si>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</si>
  <si>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</si>
  <si>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</si>
  <si>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</si>
  <si>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</si>
  <si>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</si>
  <si>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</si>
  <si>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</si>
  <si>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</si>
  <si>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</si>
  <si>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</si>
  <si>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</si>
  <si>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</si>
  <si>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</si>
  <si>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</si>
  <si>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</si>
  <si>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</si>
  <si>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</si>
  <si>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</si>
  <si>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</si>
  <si>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</si>
  <si>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</si>
  <si>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</si>
  <si>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</si>
  <si>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</si>
  <si>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</si>
  <si>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</si>
  <si>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</si>
  <si>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</si>
  <si>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</si>
  <si>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</si>
  <si>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</si>
  <si>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</si>
  <si>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</si>
  <si>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</si>
  <si>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</si>
  <si>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</si>
  <si>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</si>
  <si>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</si>
  <si>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</si>
  <si>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</si>
  <si>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</si>
  <si>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</si>
  <si>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</si>
  <si>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</si>
  <si>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</si>
  <si>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</si>
  <si>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</si>
  <si>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</si>
  <si>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</si>
  <si>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</si>
  <si>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</si>
  <si>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</si>
  <si>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</si>
  <si>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</si>
  <si>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</si>
  <si>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</si>
  <si>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</si>
  <si>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</si>
  <si>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</si>
  <si>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</si>
  <si>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</si>
  <si>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</si>
  <si>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</si>
  <si>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</si>
  <si>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</si>
  <si>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</si>
  <si>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</si>
  <si>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</si>
  <si>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</si>
  <si>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</si>
  <si>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</si>
  <si>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</si>
  <si>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</si>
  <si>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</si>
  <si>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</si>
  <si>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</si>
  <si>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</si>
  <si>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</si>
  <si>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</si>
  <si>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</si>
  <si>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</si>
  <si>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</si>
  <si>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</si>
  <si>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</si>
  <si>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</si>
  <si>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</si>
  <si>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</si>
  <si>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</si>
  <si>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</si>
  <si>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</si>
  <si>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</si>
  <si>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</si>
  <si>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</si>
  <si>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</si>
  <si>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</si>
  <si>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</si>
  <si>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</si>
  <si>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</si>
  <si>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</si>
  <si>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</si>
  <si>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</si>
  <si>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</si>
  <si>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</si>
  <si>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</si>
  <si>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</si>
  <si>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</si>
  <si>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</si>
  <si>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</si>
  <si>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</si>
  <si>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</si>
  <si>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</si>
  <si>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</si>
  <si>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</si>
  <si>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</si>
  <si>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</si>
  <si>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</si>
  <si>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</si>
  <si>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</si>
  <si>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</si>
  <si>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</si>
  <si>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</si>
  <si>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</si>
  <si>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</si>
  <si>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</si>
  <si>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</si>
  <si>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</si>
  <si>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</si>
  <si>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</si>
  <si>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</si>
  <si>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</si>
  <si>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</si>
  <si>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</si>
  <si>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</si>
  <si>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</si>
  <si>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</si>
  <si>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</si>
  <si>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</si>
  <si>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</si>
  <si>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</si>
  <si>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</si>
  <si>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</si>
  <si>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</si>
  <si>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</si>
  <si>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</si>
  <si>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</si>
  <si>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</si>
  <si>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</si>
  <si>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</si>
  <si>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</si>
  <si>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</si>
  <si>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</si>
  <si>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</si>
  <si>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</si>
  <si>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</si>
  <si>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</si>
  <si>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</si>
  <si>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</si>
  <si>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</si>
  <si>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</si>
  <si>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</si>
  <si>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</si>
  <si>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</si>
  <si>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</si>
  <si>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</si>
  <si>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</si>
  <si>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</si>
  <si>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</si>
  <si>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</si>
  <si>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</si>
  <si>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</si>
  <si>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</si>
  <si>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</si>
  <si>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</si>
  <si>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</si>
  <si>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</si>
  <si>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</si>
  <si>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</si>
  <si>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</si>
  <si>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</si>
  <si>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</si>
  <si>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</si>
  <si>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</si>
  <si>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</si>
  <si>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</si>
  <si>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</si>
  <si>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</si>
  <si>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</si>
  <si>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</si>
  <si>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</si>
  <si>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</si>
  <si>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</si>
  <si>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</si>
  <si>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</si>
  <si>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</si>
  <si>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</si>
  <si>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</si>
  <si>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</si>
  <si>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</si>
  <si>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</si>
  <si>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</si>
  <si>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</si>
  <si>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</si>
  <si>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</si>
  <si>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</si>
  <si>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</si>
  <si>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</si>
  <si>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</si>
  <si>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</si>
  <si>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</si>
  <si>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</si>
  <si>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</si>
  <si>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</si>
  <si>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</si>
  <si>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</si>
  <si>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</si>
  <si>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</si>
  <si>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</si>
  <si>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</si>
  <si>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</si>
  <si>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</si>
  <si>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</si>
  <si>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</si>
  <si>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</si>
  <si>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</si>
  <si>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</si>
  <si>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</si>
  <si>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</si>
  <si>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</si>
  <si>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</si>
  <si>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</si>
  <si>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</si>
  <si>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</si>
  <si>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</si>
  <si>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</si>
  <si>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</si>
  <si>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</si>
  <si>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</si>
  <si>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</si>
  <si>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</si>
  <si>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</si>
  <si>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</si>
  <si>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</si>
  <si>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</si>
  <si>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</si>
  <si>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</si>
  <si>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</si>
  <si>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</si>
  <si>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</si>
  <si>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</si>
  <si>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</si>
  <si>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</si>
  <si>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</si>
  <si>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</si>
  <si>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</si>
  <si>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</si>
  <si>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</si>
  <si>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</si>
  <si>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</si>
  <si>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</si>
  <si>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</si>
  <si>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</si>
  <si>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</si>
  <si>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</si>
  <si>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</si>
  <si>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</si>
  <si>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</si>
  <si>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</si>
  <si>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</si>
  <si>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</si>
  <si>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</si>
  <si>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</si>
  <si>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</si>
  <si>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</si>
  <si>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</si>
  <si>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</si>
  <si>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</si>
  <si>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</si>
  <si>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</si>
  <si>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</si>
  <si>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</si>
  <si>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</si>
  <si>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</si>
  <si>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</si>
  <si>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</si>
  <si>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</si>
  <si>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</si>
  <si>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</si>
  <si>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</si>
  <si>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</si>
  <si>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</si>
  <si>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</si>
  <si>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</si>
  <si>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</si>
  <si>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</si>
  <si>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</si>
  <si>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</si>
  <si>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</si>
  <si>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</si>
  <si>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</si>
  <si>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</si>
  <si>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</si>
  <si>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</si>
  <si>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</si>
  <si>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</si>
  <si>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</si>
  <si>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</si>
  <si>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</si>
  <si>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</si>
  <si>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</si>
  <si>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</si>
  <si>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</si>
  <si>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</si>
  <si>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</si>
  <si>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</si>
  <si>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</si>
  <si>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</si>
  <si>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</si>
  <si>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</si>
  <si>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</si>
  <si>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</si>
  <si>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</si>
  <si>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</si>
  <si>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</si>
  <si>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</si>
  <si>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</si>
  <si>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</si>
  <si>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</si>
  <si>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</si>
  <si>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</si>
  <si>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</si>
  <si>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</si>
  <si>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</si>
  <si>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</si>
  <si>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</si>
  <si>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</si>
  <si>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</si>
  <si>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</si>
  <si>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</si>
  <si>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</si>
  <si>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</si>
  <si>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</si>
  <si>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</si>
  <si>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</si>
  <si>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</si>
  <si>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</si>
  <si>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</si>
  <si>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</si>
  <si>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</si>
  <si>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</si>
  <si>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</si>
  <si>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</si>
  <si>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</si>
  <si>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</si>
  <si>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</si>
  <si>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</si>
  <si>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</si>
  <si>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</si>
  <si>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</si>
  <si>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</si>
  <si>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</si>
  <si>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</si>
  <si>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</si>
  <si>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</si>
  <si>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</si>
  <si>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</si>
  <si>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</si>
  <si>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</si>
  <si>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</si>
  <si>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</si>
  <si>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</si>
  <si>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</si>
  <si>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</si>
  <si>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</si>
  <si>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</si>
  <si>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</si>
  <si>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</si>
  <si>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</si>
  <si>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</si>
  <si>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</si>
  <si>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</si>
  <si>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</si>
  <si>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</si>
  <si>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</si>
  <si>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</si>
  <si>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</si>
  <si>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</si>
  <si>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</si>
  <si>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</si>
  <si>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</si>
  <si>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</si>
  <si>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</si>
  <si>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</si>
  <si>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</si>
  <si>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</si>
  <si>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</si>
  <si>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</si>
  <si>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</si>
  <si>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</si>
  <si>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</si>
  <si>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</si>
  <si>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</si>
  <si>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</si>
  <si>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</si>
  <si>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</si>
  <si>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</si>
  <si>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</si>
  <si>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</si>
  <si>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</si>
  <si>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</si>
  <si>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</si>
  <si>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</si>
  <si>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</si>
  <si>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</si>
  <si>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</si>
  <si>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</si>
  <si>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</si>
  <si>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</si>
  <si>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</si>
  <si>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</si>
  <si>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</si>
  <si>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</si>
  <si>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</si>
  <si>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</si>
  <si>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</si>
  <si>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</si>
  <si>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</si>
  <si>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</si>
  <si>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</si>
  <si>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</si>
  <si>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</si>
  <si>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</si>
  <si>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</si>
  <si>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</si>
  <si>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</si>
  <si>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</si>
  <si>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</si>
  <si>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</si>
  <si>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</si>
  <si>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</si>
  <si>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</si>
  <si>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</si>
  <si>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</si>
  <si>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</si>
  <si>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</si>
  <si>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</si>
  <si>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</si>
  <si>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</si>
  <si>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</si>
  <si>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</si>
  <si>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</si>
  <si>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</si>
  <si>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</si>
  <si>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</si>
  <si>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</si>
  <si>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</si>
  <si>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</si>
  <si>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</si>
  <si>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</si>
  <si>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</si>
  <si>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</si>
  <si>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</si>
  <si>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</si>
  <si>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</si>
  <si>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</si>
  <si>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</si>
  <si>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</si>
  <si>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</si>
  <si>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</si>
  <si>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</si>
  <si>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</si>
  <si>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</si>
  <si>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</si>
  <si>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</si>
  <si>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</si>
  <si>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</si>
  <si>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</si>
  <si>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</si>
  <si>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</si>
  <si>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</si>
  <si>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</si>
  <si>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</si>
  <si>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</si>
  <si>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</si>
  <si>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</si>
  <si>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</si>
  <si>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</si>
  <si>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</si>
  <si>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</si>
  <si>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</si>
  <si>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</si>
  <si>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</si>
  <si>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</si>
  <si>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</si>
  <si>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</si>
  <si>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</si>
  <si>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</si>
  <si>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</si>
  <si>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</si>
  <si>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</si>
  <si>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</si>
  <si>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</si>
  <si>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</si>
  <si>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</si>
  <si>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</si>
  <si>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</si>
  <si>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</si>
  <si>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</si>
  <si>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</si>
  <si>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</si>
  <si>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</si>
  <si>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</si>
  <si>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</si>
  <si>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</si>
  <si>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</si>
  <si>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</si>
  <si>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</si>
  <si>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</si>
  <si>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</si>
  <si>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</si>
  <si>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</si>
  <si>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</si>
  <si>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</si>
  <si>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</si>
  <si>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</si>
  <si>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</si>
  <si>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</si>
  <si>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</si>
  <si>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</si>
  <si>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</si>
  <si>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</si>
  <si>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</si>
  <si>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</si>
  <si>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</si>
  <si>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</si>
  <si>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</si>
  <si>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</si>
  <si>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</si>
  <si>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</si>
  <si>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</si>
  <si>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</si>
  <si>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</si>
  <si>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</si>
  <si>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</si>
  <si>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</si>
  <si>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</si>
  <si>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</si>
  <si>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</si>
  <si>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</si>
  <si>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</si>
  <si>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</si>
  <si>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</si>
  <si>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</si>
  <si>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</si>
  <si>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</si>
  <si>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</si>
  <si>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</si>
  <si>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</si>
  <si>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</si>
  <si>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</si>
  <si>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</si>
  <si>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</si>
  <si>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</si>
  <si>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</si>
  <si>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</si>
  <si>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</si>
  <si>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</si>
  <si>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</si>
  <si>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</si>
  <si>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</si>
  <si>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</si>
  <si>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</si>
  <si>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</si>
  <si>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</si>
  <si>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</si>
  <si>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</si>
  <si>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</si>
  <si>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</si>
  <si>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</si>
  <si>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</si>
  <si>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</si>
  <si>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</si>
  <si>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</si>
  <si>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</si>
  <si>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</si>
  <si>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</si>
  <si>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</si>
  <si>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</si>
  <si>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</si>
  <si>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</si>
  <si>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</si>
  <si>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</si>
  <si>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</si>
  <si>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</si>
  <si>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</si>
  <si>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</si>
  <si>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</si>
  <si>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</si>
  <si>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</si>
  <si>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</si>
  <si>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</si>
  <si>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</si>
  <si>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</si>
  <si>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</si>
  <si>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</si>
  <si>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</si>
  <si>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</si>
  <si>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</si>
  <si>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</si>
  <si>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</si>
  <si>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</si>
  <si>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</si>
  <si>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</si>
  <si>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</si>
  <si>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</si>
  <si>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</si>
  <si>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</si>
  <si>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</si>
  <si>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</si>
  <si>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</si>
  <si>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</si>
  <si>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</si>
  <si>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</si>
  <si>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</si>
  <si>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</si>
  <si>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</si>
  <si>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</si>
  <si>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</si>
  <si>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</si>
  <si>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</si>
  <si>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</si>
  <si>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</si>
  <si>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</si>
  <si>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</si>
  <si>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</si>
  <si>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</si>
  <si>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</si>
  <si>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</si>
  <si>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</si>
  <si>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</si>
  <si>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</si>
  <si>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</si>
  <si>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</si>
  <si>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</si>
  <si>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</si>
  <si>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</si>
  <si>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</si>
  <si>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</si>
  <si>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</si>
  <si>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</si>
  <si>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</si>
  <si>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</si>
  <si>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</si>
  <si>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</si>
  <si>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</si>
  <si>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</si>
  <si>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</si>
  <si>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</si>
  <si>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</si>
  <si>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</si>
  <si>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</si>
  <si>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</si>
  <si>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</si>
  <si>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</si>
  <si>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</si>
  <si>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</si>
  <si>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</si>
  <si>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</si>
  <si>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</si>
  <si>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</si>
  <si>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</si>
  <si>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</si>
  <si>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</si>
  <si>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</si>
  <si>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</si>
  <si>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</si>
  <si>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</si>
  <si>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</si>
  <si>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</si>
  <si>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</si>
  <si>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</si>
  <si>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</si>
  <si>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</si>
  <si>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</si>
  <si>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</si>
  <si>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</si>
  <si>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</si>
  <si>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</si>
  <si>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</si>
  <si>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</si>
  <si>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</si>
  <si>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</si>
  <si>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</si>
  <si>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</si>
  <si>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</si>
  <si>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</si>
  <si>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</si>
  <si>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</si>
  <si>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</si>
  <si>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</si>
  <si>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</si>
  <si>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</si>
  <si>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</si>
  <si>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</si>
  <si>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</si>
  <si>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</si>
  <si>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</si>
  <si>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</si>
  <si>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</si>
  <si>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</si>
  <si>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</si>
  <si>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</si>
  <si>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</si>
  <si>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</si>
  <si>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</si>
  <si>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</si>
  <si>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</si>
  <si>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</si>
  <si>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</si>
  <si>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</si>
  <si>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</si>
  <si>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</si>
  <si>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</si>
  <si>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</si>
  <si>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</si>
  <si>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</si>
  <si>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</si>
  <si>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</si>
  <si>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</si>
  <si>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</si>
  <si>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</si>
  <si>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</si>
  <si>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</si>
  <si>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</si>
  <si>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</si>
  <si>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</si>
  <si>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</si>
  <si>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</si>
  <si>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</si>
  <si>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</si>
  <si>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</si>
  <si>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</si>
  <si>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</si>
  <si>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</si>
  <si>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</si>
  <si>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</si>
  <si>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</si>
  <si>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</si>
  <si>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</si>
  <si>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</si>
  <si>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</si>
  <si>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</si>
  <si>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</si>
  <si>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</si>
  <si>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</si>
  <si>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</si>
  <si>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</si>
  <si>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</si>
  <si>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</si>
  <si>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</si>
  <si>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</si>
  <si>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</si>
  <si>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</si>
  <si>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</si>
  <si>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</si>
  <si>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</si>
  <si>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</si>
  <si>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</si>
  <si>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</si>
  <si>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</si>
  <si>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</si>
  <si>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</si>
  <si>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</si>
  <si>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</si>
  <si>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</si>
  <si>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</si>
  <si>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</si>
  <si>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</si>
  <si>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</si>
  <si>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</si>
  <si>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</si>
  <si>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</si>
  <si>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</si>
  <si>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</si>
  <si>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</si>
  <si>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</si>
  <si>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</si>
  <si>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</si>
  <si>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</si>
  <si>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</si>
  <si>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</si>
  <si>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</si>
  <si>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</si>
  <si>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</si>
  <si>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</si>
  <si>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</si>
  <si>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</si>
  <si>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</si>
  <si>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</si>
  <si>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</si>
  <si>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</si>
  <si>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</si>
  <si>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</si>
  <si>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</si>
  <si>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</si>
  <si>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</si>
  <si>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</si>
  <si>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</si>
  <si>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</si>
  <si>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</si>
  <si>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</si>
  <si>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</si>
  <si>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</si>
  <si>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</si>
  <si>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</si>
  <si>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</si>
  <si>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</si>
  <si>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</si>
  <si>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</si>
  <si>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</si>
  <si>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</si>
  <si>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</si>
  <si>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</si>
  <si>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</si>
  <si>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</si>
  <si>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</si>
  <si>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</si>
  <si>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</si>
  <si>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</si>
  <si>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</si>
  <si>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</si>
  <si>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</si>
  <si>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</si>
  <si>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</si>
  <si>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</si>
  <si>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</si>
  <si>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</si>
  <si>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</si>
  <si>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</si>
  <si>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</si>
  <si>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</si>
  <si>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</si>
  <si>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</si>
  <si>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</si>
  <si>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</si>
  <si>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</si>
  <si>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</si>
  <si>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</si>
  <si>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</si>
  <si>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</si>
  <si>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</si>
  <si>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</si>
  <si>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</si>
  <si>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</si>
  <si>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</si>
  <si>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</si>
  <si>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</si>
  <si>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</si>
  <si>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</si>
  <si>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</si>
  <si>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</si>
  <si>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</si>
  <si>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</si>
  <si>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</si>
  <si>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</si>
  <si>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</si>
  <si>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</si>
  <si>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</si>
  <si>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</si>
  <si>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</si>
  <si>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</si>
  <si>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</si>
  <si>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</si>
  <si>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</si>
  <si>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</si>
  <si>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</si>
  <si>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</si>
  <si>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</si>
  <si>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</si>
  <si>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</si>
  <si>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</si>
  <si>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</si>
  <si>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</si>
  <si>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</si>
  <si>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</si>
  <si>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</si>
  <si>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</si>
  <si>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</si>
  <si>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</si>
  <si>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</si>
  <si>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</si>
  <si>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</si>
  <si>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</si>
  <si>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</si>
  <si>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</si>
  <si>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</si>
  <si>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</si>
  <si>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</si>
  <si>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</si>
  <si>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</si>
  <si>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</si>
  <si>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</si>
  <si>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</si>
  <si>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</si>
  <si>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</si>
  <si>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</si>
  <si>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</si>
  <si>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</si>
  <si>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</si>
  <si>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</si>
  <si>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</si>
  <si>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</si>
  <si>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</si>
  <si>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</si>
  <si>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</si>
  <si>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</si>
  <si>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</si>
  <si>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</si>
  <si>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</si>
  <si>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</si>
  <si>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</si>
  <si>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</si>
  <si>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</si>
  <si>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</si>
  <si>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</si>
  <si>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</si>
  <si>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</si>
  <si>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</si>
  <si>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</si>
  <si>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</si>
  <si>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</si>
  <si>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</si>
  <si>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</si>
  <si>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</si>
  <si>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</si>
  <si>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</si>
  <si>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</si>
  <si>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</si>
  <si>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</si>
  <si>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</si>
  <si>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</si>
  <si>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</si>
  <si>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</si>
  <si>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</si>
  <si>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</si>
  <si>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</si>
  <si>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</si>
  <si>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</si>
  <si>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</si>
  <si>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</si>
  <si>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</si>
  <si>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</si>
  <si>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</si>
  <si>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</si>
  <si>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</si>
  <si>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</si>
  <si>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</si>
  <si>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</si>
  <si>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</si>
  <si>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</si>
  <si>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</si>
  <si>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</si>
  <si>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</si>
  <si>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</si>
  <si>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</si>
  <si>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</si>
  <si>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</si>
  <si>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</si>
  <si>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</si>
  <si>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</si>
  <si>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</si>
  <si>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</si>
  <si>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</si>
  <si>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</si>
  <si>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</si>
  <si>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</si>
  <si>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</si>
  <si>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</si>
  <si>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</si>
  <si>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</si>
  <si>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</si>
  <si>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</si>
  <si>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</si>
  <si>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</si>
  <si>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</si>
  <si>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</si>
  <si>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</si>
  <si>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</si>
  <si>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</si>
  <si>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</si>
  <si>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</si>
  <si>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</si>
  <si>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</si>
  <si>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</si>
  <si>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</si>
  <si>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</si>
  <si>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</si>
  <si>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</si>
  <si>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</si>
  <si>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</si>
  <si>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</si>
  <si>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</si>
  <si>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</si>
  <si>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</si>
  <si>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</si>
  <si>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</si>
  <si>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</si>
  <si>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</si>
  <si>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</si>
  <si>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</si>
  <si>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</si>
  <si>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</si>
  <si>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</si>
  <si>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</si>
  <si>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</si>
  <si>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</si>
  <si>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</si>
  <si>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</si>
  <si>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</si>
  <si>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</si>
  <si>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</si>
  <si>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</si>
  <si>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</si>
  <si>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</si>
  <si>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</si>
  <si>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</si>
  <si>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</si>
  <si>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</si>
  <si>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</si>
  <si>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</si>
  <si>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</si>
  <si>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</si>
  <si>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</si>
  <si>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</si>
  <si>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</si>
  <si>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</si>
  <si>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</si>
  <si>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</si>
  <si>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</si>
  <si>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</si>
  <si>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</si>
  <si>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</si>
  <si>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</si>
  <si>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</si>
  <si>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</si>
  <si>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</si>
  <si>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</si>
  <si>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</si>
  <si>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</si>
  <si>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</si>
  <si>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</si>
  <si>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</si>
  <si>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</si>
  <si>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</si>
  <si>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</si>
  <si>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</si>
  <si>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</si>
  <si>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</si>
  <si>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</si>
  <si>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</si>
  <si>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</si>
  <si>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</si>
  <si>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</si>
  <si>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</si>
  <si>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</si>
  <si>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</si>
  <si>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</si>
  <si>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</si>
  <si>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</si>
  <si>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</si>
  <si>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</si>
  <si>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</si>
  <si>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</si>
  <si>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</si>
  <si>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</si>
  <si>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</si>
  <si>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</si>
  <si>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</si>
  <si>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</si>
  <si>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</si>
  <si>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</si>
  <si>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</si>
  <si>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</si>
  <si>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</si>
  <si>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</si>
  <si>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</si>
  <si>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</si>
  <si>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</si>
  <si>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</si>
  <si>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</si>
  <si>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</si>
  <si>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</si>
  <si>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</si>
  <si>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</si>
  <si>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</si>
  <si>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</si>
  <si>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</si>
  <si>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</si>
  <si>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</si>
  <si>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</si>
  <si>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</si>
  <si>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</si>
  <si>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</si>
  <si>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</si>
  <si>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</si>
  <si>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</si>
  <si>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</si>
  <si>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</si>
  <si>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</si>
  <si>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</si>
  <si>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</si>
  <si>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</si>
  <si>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</si>
  <si>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</si>
  <si>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</si>
  <si>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</si>
  <si>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</si>
  <si>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</si>
  <si>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</si>
  <si>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</si>
  <si>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</si>
  <si>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</si>
  <si>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</si>
  <si>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</si>
  <si>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</si>
  <si>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</si>
  <si>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</si>
  <si>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</si>
  <si>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</si>
  <si>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</si>
  <si>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</si>
  <si>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</si>
  <si>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</si>
  <si>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</si>
  <si>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</si>
  <si>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</si>
  <si>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</si>
  <si>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</si>
  <si>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</si>
  <si>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</si>
  <si>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</si>
  <si>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</si>
  <si>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</si>
  <si>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</si>
  <si>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</si>
  <si>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</si>
  <si>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</si>
  <si>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</si>
  <si>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</si>
  <si>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</si>
  <si>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</si>
  <si>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</si>
  <si>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</si>
  <si>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</si>
  <si>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</si>
  <si>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</si>
  <si>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</si>
  <si>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</si>
  <si>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</si>
  <si>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</si>
  <si>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</si>
  <si>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</si>
  <si>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</si>
  <si>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</si>
  <si>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</si>
  <si>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</si>
  <si>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</si>
  <si>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</si>
  <si>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</si>
  <si>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</si>
  <si>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</si>
  <si>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</si>
  <si>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</si>
  <si>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</si>
  <si>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</si>
  <si>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</si>
  <si>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</si>
  <si>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</si>
  <si>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</si>
  <si>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</si>
  <si>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</si>
  <si>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</si>
  <si>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</si>
  <si>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</si>
  <si>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</si>
  <si>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</si>
  <si>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</si>
  <si>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</si>
  <si>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</si>
  <si>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</si>
  <si>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</si>
  <si>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</si>
  <si>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</si>
  <si>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</si>
  <si>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</si>
  <si>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</si>
  <si>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</si>
  <si>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</si>
  <si>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</si>
  <si>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</si>
  <si>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</si>
  <si>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</si>
  <si>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</si>
  <si>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</si>
  <si>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</si>
  <si>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</si>
  <si>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</si>
  <si>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</si>
  <si>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</si>
  <si>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</si>
  <si>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</si>
  <si>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</si>
  <si>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</si>
  <si>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</si>
  <si>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</si>
  <si>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</si>
  <si>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</si>
  <si>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</si>
  <si>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</si>
  <si>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</si>
  <si>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</si>
  <si>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</si>
  <si>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</si>
  <si>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</si>
  <si>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</si>
  <si>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</si>
  <si>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</si>
  <si>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</si>
  <si>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</si>
  <si>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</si>
  <si>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</si>
  <si>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</si>
  <si>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</si>
  <si>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</si>
  <si>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</si>
  <si>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</si>
  <si>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</si>
  <si>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</si>
  <si>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</si>
  <si>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</si>
  <si>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</si>
  <si>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</si>
  <si>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</si>
  <si>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</si>
  <si>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</si>
  <si>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</si>
  <si>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</si>
  <si>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</si>
  <si>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</si>
  <si>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</si>
  <si>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</si>
  <si>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</si>
  <si>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</si>
  <si>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</si>
  <si>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</si>
  <si>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</si>
  <si>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</si>
  <si>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</si>
  <si>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</si>
  <si>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</si>
  <si>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</si>
  <si>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</si>
  <si>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</si>
  <si>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</si>
  <si>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</si>
  <si>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</si>
  <si>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</si>
  <si>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</si>
  <si>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</si>
  <si>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</si>
  <si>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</si>
  <si>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</si>
  <si>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</si>
  <si>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</si>
  <si>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</si>
  <si>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</si>
  <si>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</si>
  <si>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</si>
  <si>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</si>
  <si>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</si>
  <si>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</si>
  <si>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</si>
  <si>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</si>
  <si>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</si>
  <si>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</si>
  <si>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</si>
  <si>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</si>
  <si>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</si>
  <si>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</si>
  <si>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</si>
  <si>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</si>
  <si>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</si>
  <si>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</si>
  <si>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</si>
  <si>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</si>
  <si>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</si>
  <si>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</si>
  <si>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</si>
  <si>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</si>
  <si>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</si>
  <si>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</si>
  <si>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</si>
  <si>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</si>
  <si>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</si>
  <si>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</si>
  <si>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</si>
  <si>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</si>
  <si>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</si>
  <si>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</si>
  <si>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</si>
  <si>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</si>
  <si>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</si>
  <si>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</si>
  <si>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</si>
  <si>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</si>
  <si>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</si>
  <si>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</si>
  <si>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</si>
  <si>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</si>
  <si>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</si>
  <si>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</si>
  <si>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</si>
  <si>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</si>
  <si>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</si>
  <si>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</si>
  <si>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</si>
  <si>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</si>
  <si>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</si>
  <si>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</si>
  <si>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</si>
  <si>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</si>
  <si>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</si>
  <si>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</si>
  <si>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</si>
  <si>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</si>
  <si>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</si>
  <si>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</si>
  <si>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</si>
  <si>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</si>
  <si>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</si>
  <si>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</si>
  <si>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</si>
  <si>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</si>
  <si>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</si>
  <si>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</si>
  <si>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</si>
  <si>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</si>
  <si>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</si>
  <si>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</si>
  <si>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</si>
  <si>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</si>
  <si>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</si>
  <si>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</si>
  <si>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</si>
  <si>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</si>
  <si>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</si>
  <si>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</si>
  <si>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</si>
  <si>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</si>
  <si>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</si>
  <si>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</si>
  <si>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</si>
  <si>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</si>
  <si>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</si>
  <si>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</si>
  <si>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</si>
  <si>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</si>
  <si>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</si>
  <si>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</si>
  <si>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</si>
  <si>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</si>
  <si>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</si>
  <si>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</si>
  <si>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</si>
  <si>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</si>
  <si>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</si>
  <si>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</si>
  <si>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</si>
  <si>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</si>
  <si>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</si>
  <si>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</si>
  <si>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</si>
  <si>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</si>
  <si>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</si>
  <si>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</si>
  <si>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</si>
  <si>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</si>
  <si>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</si>
  <si>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</si>
  <si>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</si>
  <si>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</si>
  <si>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</si>
  <si>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</si>
  <si>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</si>
  <si>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</si>
  <si>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</si>
  <si>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</si>
  <si>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</si>
  <si>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</si>
  <si>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</si>
  <si>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</si>
  <si>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</si>
  <si>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</si>
  <si>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</si>
  <si>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</si>
  <si>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</si>
  <si>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</si>
  <si>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</si>
  <si>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</si>
  <si>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</si>
  <si>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</si>
  <si>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</si>
  <si>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</si>
  <si>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</si>
  <si>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</si>
  <si>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</si>
  <si>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</si>
  <si>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</si>
  <si>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</si>
  <si>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</si>
  <si>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</si>
  <si>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</si>
  <si>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</si>
  <si>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</si>
  <si>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</si>
  <si>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</si>
  <si>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</si>
  <si>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</si>
  <si>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</si>
  <si>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</si>
  <si>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</si>
  <si>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</si>
  <si>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</si>
  <si>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</si>
  <si>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</si>
  <si>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</si>
  <si>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</si>
  <si>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</si>
  <si>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</si>
  <si>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</si>
  <si>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</si>
  <si>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</si>
  <si>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</si>
  <si>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</si>
  <si>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</si>
  <si>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</si>
  <si>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</si>
  <si>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</si>
  <si>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</si>
  <si>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</si>
  <si>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</si>
  <si>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</si>
  <si>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</si>
  <si>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</si>
  <si>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</si>
  <si>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</si>
  <si>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</si>
  <si>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</si>
  <si>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</si>
  <si>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</si>
  <si>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</si>
  <si>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</si>
  <si>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</si>
  <si>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</si>
  <si>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</si>
  <si>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</si>
  <si>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</si>
  <si>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</si>
  <si>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</si>
  <si>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</si>
  <si>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</si>
  <si>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</si>
  <si>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</si>
  <si>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</si>
  <si>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</si>
  <si>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</si>
  <si>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</si>
  <si>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</si>
  <si>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</si>
  <si>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</si>
  <si>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</si>
  <si>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</si>
  <si>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</si>
  <si>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</si>
  <si>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</si>
  <si>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</si>
  <si>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</si>
  <si>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</si>
  <si>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</si>
  <si>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</si>
  <si>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</si>
  <si>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</si>
  <si>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</si>
  <si>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</si>
  <si>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</si>
  <si>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</si>
  <si>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</si>
  <si>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</si>
  <si>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</si>
  <si>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</si>
  <si>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</si>
  <si>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</si>
  <si>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</si>
  <si>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</si>
  <si>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</si>
  <si>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</si>
  <si>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</si>
  <si>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</si>
  <si>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</si>
  <si>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</si>
  <si>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</si>
  <si>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</si>
  <si>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</si>
  <si>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</si>
  <si>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</si>
  <si>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</si>
  <si>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</si>
  <si>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</si>
  <si>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</si>
  <si>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</si>
  <si>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</si>
  <si>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</si>
  <si>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</si>
  <si>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</si>
  <si>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</si>
  <si>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</si>
  <si>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</si>
  <si>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</si>
  <si>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</si>
  <si>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</si>
  <si>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</si>
  <si>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</si>
  <si>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</si>
  <si>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</si>
  <si>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</si>
  <si>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</si>
  <si>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</si>
  <si>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</si>
  <si>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</si>
  <si>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</si>
  <si>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</si>
  <si>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</si>
  <si>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</si>
  <si>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</si>
  <si>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</si>
  <si>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</si>
  <si>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</si>
  <si>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</si>
  <si>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</si>
  <si>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</si>
  <si>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</si>
  <si>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</si>
  <si>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</si>
  <si>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</si>
  <si>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</si>
  <si>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</si>
  <si>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</si>
  <si>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</si>
  <si>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</si>
  <si>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</si>
  <si>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</si>
  <si>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</si>
  <si>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</si>
  <si>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</si>
  <si>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</si>
  <si>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</si>
  <si>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</si>
  <si>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</si>
  <si>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</si>
  <si>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</si>
  <si>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</si>
  <si>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</si>
  <si>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</si>
  <si>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</si>
  <si>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</si>
  <si>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</si>
  <si>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</si>
  <si>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</si>
  <si>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</si>
  <si>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</si>
  <si>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</si>
  <si>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</si>
  <si>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</si>
  <si>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</si>
  <si>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</si>
  <si>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</si>
  <si>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</si>
  <si>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</si>
  <si>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</si>
  <si>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</si>
  <si>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</si>
  <si>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</si>
  <si>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</si>
  <si>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</si>
  <si>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</si>
  <si>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</si>
  <si>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</si>
  <si>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</si>
  <si>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</si>
  <si>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</si>
  <si>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</si>
  <si>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</si>
  <si>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</si>
  <si>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</si>
  <si>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</si>
  <si>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</si>
  <si>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</si>
  <si>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</si>
  <si>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</si>
  <si>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</si>
  <si>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</si>
  <si>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</si>
  <si>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</si>
  <si>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</si>
  <si>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</si>
  <si>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</si>
  <si>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</si>
  <si>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</si>
  <si>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</si>
  <si>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</si>
  <si>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</si>
  <si>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</si>
  <si>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</si>
  <si>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</si>
  <si>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</si>
  <si>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</si>
  <si>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</si>
  <si>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</si>
  <si>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</si>
  <si>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</si>
  <si>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</si>
  <si>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</si>
  <si>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</si>
  <si>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</si>
  <si>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</si>
  <si>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</si>
  <si>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</si>
  <si>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</si>
  <si>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</si>
  <si>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</si>
  <si>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</si>
  <si>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</si>
  <si>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</si>
  <si>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</si>
  <si>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</si>
  <si>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</si>
  <si>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</si>
  <si>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</si>
  <si>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</si>
  <si>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</si>
  <si>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</si>
  <si>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</si>
  <si>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</si>
  <si>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</si>
  <si>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</si>
  <si>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</si>
  <si>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</si>
  <si>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</si>
  <si>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</si>
  <si>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</si>
  <si>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</si>
  <si>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</si>
  <si>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</si>
  <si>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</si>
  <si>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</si>
  <si>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</si>
  <si>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</si>
  <si>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</si>
  <si>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</si>
  <si>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</si>
  <si>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</si>
  <si>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</si>
  <si>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</si>
  <si>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</si>
  <si>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</si>
  <si>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</si>
  <si>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</si>
  <si>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</si>
  <si>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</si>
  <si>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</si>
  <si>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</si>
  <si>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</si>
  <si>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</si>
  <si>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</si>
  <si>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</si>
  <si>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</si>
  <si>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</si>
  <si>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</si>
  <si>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</si>
  <si>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</si>
  <si>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</si>
  <si>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</si>
  <si>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</si>
  <si>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</si>
  <si>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</si>
  <si>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</si>
  <si>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</si>
  <si>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</si>
  <si>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</si>
  <si>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</si>
  <si>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</si>
  <si>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</si>
  <si>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</si>
  <si>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</si>
  <si>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</si>
  <si>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</si>
  <si>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</si>
  <si>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</si>
  <si>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</si>
  <si>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</si>
  <si>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</si>
  <si>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</si>
  <si>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</si>
  <si>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</si>
  <si>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</si>
  <si>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</si>
  <si>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</si>
  <si>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</si>
  <si>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</si>
  <si>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</si>
  <si>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</si>
  <si>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</si>
  <si>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</si>
  <si>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</si>
  <si>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</si>
  <si>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</si>
  <si>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</si>
  <si>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</si>
  <si>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</si>
  <si>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</si>
  <si>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</si>
  <si>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</si>
  <si>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</si>
  <si>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</si>
  <si>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</si>
  <si>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</si>
  <si>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</si>
  <si>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</si>
  <si>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</si>
  <si>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</si>
  <si>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</si>
  <si>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</si>
  <si>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</si>
  <si>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</si>
  <si>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</si>
  <si>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</si>
  <si>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</si>
  <si>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</si>
  <si>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</si>
  <si>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</si>
  <si>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</si>
  <si>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</si>
  <si>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</si>
  <si>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</si>
  <si>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</si>
  <si>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</si>
  <si>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</si>
  <si>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</si>
  <si>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</si>
  <si>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</si>
  <si>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</si>
  <si>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</si>
  <si>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</si>
  <si>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</si>
  <si>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</si>
  <si>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</si>
  <si>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</si>
  <si>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</si>
  <si>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</si>
  <si>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</si>
  <si>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</si>
  <si>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</si>
  <si>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</si>
  <si>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</si>
  <si>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</si>
  <si>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</si>
  <si>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</si>
  <si>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</si>
  <si>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</si>
  <si>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</si>
  <si>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</si>
  <si>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</si>
  <si>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</si>
  <si>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</si>
  <si>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</si>
  <si>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</si>
  <si>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</si>
  <si>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</si>
  <si>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</si>
  <si>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</si>
  <si>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</si>
  <si>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</si>
  <si>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</si>
  <si>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</si>
  <si>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</si>
  <si>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</si>
  <si>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</si>
  <si>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</si>
  <si>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</si>
  <si>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</si>
  <si>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</si>
  <si>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</si>
  <si>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</si>
  <si>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</si>
  <si>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</si>
  <si>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</si>
  <si>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</si>
  <si>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</si>
  <si>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</si>
  <si>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</si>
  <si>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</si>
  <si>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</si>
  <si>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</si>
  <si>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</si>
  <si>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</si>
  <si>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</si>
  <si>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</si>
  <si>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</si>
  <si>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</si>
  <si>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</si>
  <si>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</si>
  <si>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</si>
  <si>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</si>
  <si>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</si>
  <si>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</si>
  <si>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</si>
  <si>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</si>
  <si>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</si>
  <si>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</si>
  <si>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</si>
  <si>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</si>
  <si>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</si>
  <si>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</si>
  <si>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</si>
  <si>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</si>
  <si>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</si>
  <si>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</si>
  <si>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</si>
  <si>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</si>
  <si>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</si>
  <si>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</si>
  <si>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</si>
  <si>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</si>
  <si>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</si>
  <si>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</si>
  <si>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</si>
  <si>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</si>
  <si>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</si>
  <si>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</si>
  <si>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</si>
  <si>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</si>
  <si>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</si>
  <si>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</si>
  <si>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</si>
  <si>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</si>
  <si>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</si>
  <si>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</si>
  <si>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</si>
  <si>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</si>
  <si>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</si>
  <si>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</si>
  <si>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</si>
  <si>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</si>
  <si>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</si>
  <si>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</si>
  <si>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</si>
  <si>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</si>
  <si>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</si>
  <si>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</si>
  <si>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</si>
  <si>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</si>
  <si>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</si>
  <si>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</si>
  <si>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</si>
  <si>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</si>
  <si>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</si>
  <si>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</si>
  <si>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</si>
  <si>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</si>
  <si>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</si>
  <si>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</si>
  <si>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</si>
  <si>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</si>
  <si>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</si>
  <si>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</si>
  <si>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</si>
  <si>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</si>
  <si>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</si>
  <si>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</si>
  <si>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</si>
  <si>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</si>
  <si>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</si>
  <si>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</si>
  <si>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</si>
  <si>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</si>
  <si>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</si>
  <si>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</si>
  <si>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</si>
  <si>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</si>
  <si>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</si>
  <si>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</si>
  <si>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</si>
  <si>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</si>
  <si>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</si>
  <si>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</si>
  <si>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</si>
  <si>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</si>
  <si>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</si>
  <si>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</si>
  <si>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</si>
  <si>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</si>
  <si>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</si>
  <si>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</si>
  <si>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</si>
  <si>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</si>
  <si>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</si>
  <si>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</si>
  <si>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</si>
  <si>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</si>
  <si>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</si>
  <si>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</si>
  <si>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</si>
  <si>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</si>
  <si>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</si>
  <si>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</si>
  <si>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</si>
  <si>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</si>
  <si>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</si>
  <si>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</si>
  <si>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</si>
  <si>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</si>
  <si>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</si>
  <si>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</si>
  <si>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</si>
  <si>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</si>
  <si>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</si>
  <si>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</si>
  <si>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</si>
  <si>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</si>
  <si>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</si>
  <si>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</si>
  <si>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</si>
  <si>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</si>
  <si>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</si>
  <si>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</si>
  <si>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</si>
  <si>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</si>
  <si>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</si>
  <si>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</si>
  <si>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</si>
  <si>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</si>
  <si>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</si>
  <si>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</si>
  <si>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</si>
  <si>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</si>
  <si>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</si>
  <si>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</si>
  <si>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</si>
  <si>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</si>
  <si>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</si>
  <si>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</si>
  <si>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</si>
  <si>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</si>
  <si>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</si>
  <si>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</si>
  <si>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</si>
  <si>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</si>
  <si>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</si>
  <si>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</si>
  <si>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</si>
  <si>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</si>
  <si>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</si>
  <si>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</si>
  <si>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</si>
  <si>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</si>
  <si>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</si>
  <si>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</si>
  <si>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</si>
  <si>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</si>
  <si>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</si>
  <si>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</si>
  <si>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</si>
  <si>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</si>
  <si>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</si>
  <si>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</si>
  <si>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</si>
  <si>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</si>
  <si>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</si>
  <si>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</si>
  <si>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</si>
  <si>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</si>
  <si>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</si>
  <si>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</si>
  <si>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</si>
  <si>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</si>
  <si>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</si>
  <si>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</si>
  <si>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</si>
  <si>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</si>
  <si>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</si>
  <si>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</si>
  <si>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</si>
  <si>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</si>
  <si>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</si>
  <si>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</si>
  <si>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</si>
  <si>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</si>
  <si>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</si>
  <si>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</si>
  <si>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</si>
  <si>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</si>
  <si>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</si>
  <si>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</si>
  <si>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</si>
  <si>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</si>
  <si>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</si>
  <si>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</si>
  <si>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</si>
  <si>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</si>
  <si>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</si>
  <si>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</si>
  <si>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</si>
  <si>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</si>
  <si>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</si>
  <si>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</si>
  <si>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</si>
  <si>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</si>
  <si>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</si>
  <si>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</si>
  <si>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</si>
  <si>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</si>
  <si>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</si>
  <si>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</si>
  <si>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</si>
  <si>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</si>
  <si>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</si>
  <si>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</si>
  <si>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</si>
  <si>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</si>
  <si>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</si>
  <si>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</si>
  <si>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</si>
  <si>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</si>
  <si>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</si>
  <si>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</si>
  <si>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</si>
  <si>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</si>
  <si>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</si>
  <si>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</si>
  <si>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</si>
  <si>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</si>
  <si>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</si>
  <si>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</si>
  <si>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</si>
  <si>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</si>
  <si>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</si>
  <si>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</si>
  <si>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</si>
  <si>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</si>
  <si>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</si>
  <si>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</si>
  <si>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</si>
  <si>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</si>
  <si>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</si>
  <si>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</si>
  <si>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</si>
  <si>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</si>
  <si>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</si>
  <si>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</si>
  <si>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</si>
  <si>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</si>
  <si>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</si>
  <si>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</si>
  <si>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</si>
  <si>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</si>
  <si>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</si>
  <si>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</si>
  <si>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</si>
  <si>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</si>
  <si>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</si>
  <si>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</si>
  <si>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</si>
  <si>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</si>
  <si>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</si>
  <si>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</si>
  <si>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</si>
  <si>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</si>
  <si>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</si>
  <si>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</si>
  <si>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</si>
  <si>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</si>
  <si>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</si>
  <si>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</si>
  <si>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</si>
  <si>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</si>
  <si>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</si>
  <si>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</si>
  <si>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</si>
  <si>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</si>
  <si>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</si>
  <si>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</si>
  <si>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</si>
  <si>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</si>
  <si>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</si>
  <si>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</si>
  <si>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</si>
  <si>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</si>
  <si>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</si>
  <si>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</si>
  <si>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</si>
  <si>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</si>
  <si>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</si>
  <si>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</si>
  <si>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</si>
  <si>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</si>
  <si>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</si>
  <si>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</si>
  <si>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</si>
  <si>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</si>
  <si>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</si>
  <si>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</si>
  <si>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</si>
  <si>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</si>
  <si>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</si>
  <si>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</si>
  <si>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</si>
  <si>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</si>
  <si>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</si>
  <si>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</si>
  <si>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</si>
  <si>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</si>
  <si>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</si>
  <si>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</si>
  <si>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</si>
  <si>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</si>
  <si>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</si>
  <si>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</si>
  <si>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</si>
  <si>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</si>
  <si>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</si>
  <si>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</si>
  <si>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</si>
  <si>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</si>
  <si>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</si>
  <si>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</si>
  <si>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</si>
  <si>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</si>
  <si>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</si>
  <si>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</si>
  <si>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</si>
  <si>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</si>
  <si>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</si>
  <si>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</si>
  <si>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</si>
  <si>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</si>
  <si>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</si>
  <si>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</si>
  <si>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</si>
  <si>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</si>
  <si>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</si>
  <si>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</si>
  <si>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</si>
  <si>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</si>
  <si>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</si>
  <si>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</si>
  <si>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</si>
  <si>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</si>
  <si>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</si>
  <si>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</si>
  <si>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</si>
  <si>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</si>
  <si>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</si>
  <si>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</si>
  <si>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</si>
  <si>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</si>
  <si>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</si>
  <si>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</si>
  <si>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</si>
  <si>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</si>
  <si>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</si>
  <si>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</si>
  <si>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</si>
  <si>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</si>
  <si>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</si>
  <si>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</si>
  <si>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</si>
  <si>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</si>
  <si>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</si>
  <si>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</si>
  <si>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</si>
  <si>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</si>
  <si>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</si>
  <si>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</si>
  <si>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</si>
  <si>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</si>
  <si>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</si>
  <si>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</si>
  <si>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</si>
  <si>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</si>
  <si>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</si>
  <si>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</si>
  <si>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</si>
  <si>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</si>
  <si>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</si>
  <si>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</si>
  <si>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</si>
  <si>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</si>
  <si>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</si>
  <si>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</si>
  <si>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</si>
  <si>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</si>
  <si>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</si>
  <si>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</si>
  <si>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</si>
  <si>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</si>
  <si>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</si>
  <si>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</si>
  <si>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</si>
  <si>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</si>
  <si>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</si>
  <si>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</si>
  <si>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</si>
  <si>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</si>
  <si>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</si>
  <si>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</si>
  <si>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</si>
  <si>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</si>
  <si>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</si>
  <si>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</si>
  <si>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</si>
  <si>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</si>
  <si>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</si>
  <si>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</si>
  <si>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</si>
  <si>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</si>
  <si>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</si>
  <si>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</si>
  <si>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</si>
  <si>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</si>
  <si>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</si>
  <si>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</si>
  <si>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</si>
  <si>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</si>
  <si>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</si>
  <si>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</si>
  <si>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</si>
  <si>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</si>
  <si>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</si>
  <si>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</si>
  <si>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</si>
  <si>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</si>
  <si>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</si>
  <si>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</si>
  <si>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</si>
  <si>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</si>
  <si>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</si>
  <si>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</si>
  <si>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</si>
  <si>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</si>
  <si>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</si>
  <si>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</si>
  <si>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</si>
  <si>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</si>
  <si>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</si>
  <si>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</si>
  <si>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</si>
  <si>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</si>
  <si>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</si>
  <si>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</si>
  <si>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</si>
  <si>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</si>
  <si>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</si>
  <si>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</si>
  <si>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</si>
  <si>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</si>
  <si>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</si>
  <si>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</si>
  <si>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</si>
  <si>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</si>
  <si>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</si>
  <si>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</si>
  <si>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</si>
  <si>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</si>
  <si>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</si>
  <si>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</si>
  <si>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</si>
  <si>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</si>
  <si>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</si>
  <si>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</si>
  <si>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</si>
  <si>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</si>
  <si>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</si>
  <si>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</si>
  <si>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</si>
  <si>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</si>
  <si>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</si>
  <si>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</si>
  <si>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</si>
  <si>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</si>
  <si>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</si>
  <si>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</si>
  <si>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</si>
  <si>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</si>
  <si>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</si>
  <si>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</si>
  <si>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</si>
  <si>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</si>
  <si>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</si>
  <si>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</si>
  <si>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</si>
  <si>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</si>
  <si>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</si>
  <si>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</si>
  <si>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</si>
  <si>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</si>
  <si>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</si>
  <si>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</si>
  <si>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</si>
  <si>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</si>
  <si>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</si>
  <si>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</si>
  <si>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</si>
  <si>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</si>
  <si>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</si>
  <si>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</si>
  <si>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</si>
  <si>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</si>
  <si>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</si>
  <si>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</si>
  <si>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</si>
  <si>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</si>
  <si>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</si>
  <si>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</si>
  <si>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</si>
  <si>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</si>
  <si>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</si>
  <si>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</si>
  <si>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</si>
  <si>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</si>
  <si>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</si>
  <si>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</si>
  <si>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</si>
  <si>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</si>
  <si>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</si>
  <si>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</si>
  <si>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</si>
  <si>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</si>
  <si>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</si>
  <si>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</si>
  <si>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</si>
  <si>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</si>
  <si>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</si>
  <si>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</si>
  <si>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</si>
  <si>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</si>
  <si>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</si>
  <si>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</si>
  <si>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</si>
  <si>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</si>
  <si>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</si>
  <si>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</si>
  <si>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</si>
  <si>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</si>
  <si>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</si>
  <si>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</si>
  <si>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</si>
  <si>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</si>
  <si>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</si>
  <si>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</si>
  <si>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</si>
  <si>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</si>
  <si>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</si>
  <si>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</si>
  <si>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</si>
  <si>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</si>
  <si>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</si>
  <si>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</si>
  <si>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</si>
  <si>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</si>
  <si>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</si>
  <si>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</si>
  <si>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</si>
  <si>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</si>
  <si>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</si>
  <si>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</si>
  <si>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</si>
  <si>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</si>
  <si>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</si>
  <si>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</si>
  <si>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</si>
  <si>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</si>
  <si>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</si>
  <si>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</si>
  <si>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</si>
  <si>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</si>
  <si>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</si>
  <si>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</si>
  <si>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</si>
  <si>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</si>
  <si>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</si>
  <si>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</si>
  <si>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</si>
  <si>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</si>
  <si>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</si>
  <si>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</si>
  <si>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</si>
  <si>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</si>
  <si>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</si>
  <si>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</si>
  <si>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</si>
  <si>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</si>
  <si>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</si>
  <si>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</si>
  <si>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</si>
  <si>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</si>
  <si>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</si>
  <si>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</si>
  <si>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</si>
  <si>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</si>
  <si>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</si>
  <si>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</si>
  <si>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</si>
  <si>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</si>
  <si>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</si>
  <si>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</si>
  <si>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</si>
  <si>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</si>
  <si>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</si>
  <si>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</si>
  <si>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</si>
  <si>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</si>
  <si>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</si>
  <si>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</si>
  <si>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</si>
  <si>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</si>
  <si>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</si>
  <si>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</si>
  <si>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</si>
  <si>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</si>
  <si>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</si>
  <si>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</si>
  <si>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</si>
  <si>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</si>
  <si>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</si>
  <si>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</si>
  <si>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</si>
  <si>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</si>
  <si>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</si>
  <si>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</si>
  <si>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</si>
  <si>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</si>
  <si>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</si>
  <si>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</si>
  <si>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</si>
  <si>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</si>
  <si>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</si>
  <si>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</si>
  <si>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</si>
  <si>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</si>
  <si>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</si>
  <si>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</si>
  <si>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</si>
  <si>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</si>
  <si>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</si>
  <si>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</si>
  <si>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</si>
  <si>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</si>
  <si>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</si>
  <si>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</si>
  <si>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</si>
  <si>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</si>
  <si>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</si>
  <si>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</si>
  <si>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</si>
  <si>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</si>
  <si>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</si>
  <si>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</si>
  <si>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</si>
  <si>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</si>
  <si>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</si>
  <si>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</si>
  <si>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</si>
  <si>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</si>
  <si>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</si>
  <si>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</si>
  <si>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</si>
  <si>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</si>
  <si>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</si>
  <si>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</si>
  <si>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</si>
  <si>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</si>
  <si>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</si>
  <si>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</si>
  <si>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</si>
  <si>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</si>
  <si>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</si>
  <si>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</si>
  <si>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</si>
  <si>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</si>
  <si>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</si>
  <si>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</si>
  <si>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</si>
  <si>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</si>
  <si>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</si>
  <si>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</si>
  <si>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</si>
  <si>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</si>
  <si>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</si>
  <si>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</si>
  <si>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</si>
  <si>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</si>
  <si>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</si>
  <si>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</si>
  <si>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</si>
  <si>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</si>
  <si>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</si>
  <si>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</si>
  <si>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</si>
  <si>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</si>
  <si>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</si>
  <si>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</si>
  <si>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</si>
  <si>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</si>
  <si>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</si>
  <si>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</si>
  <si>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</si>
  <si>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</si>
  <si>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</si>
  <si>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</si>
  <si>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</si>
  <si>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</si>
  <si>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</si>
  <si>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</si>
  <si>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</si>
  <si>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</si>
  <si>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</si>
  <si>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</si>
  <si>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</si>
  <si>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</si>
  <si>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</si>
  <si>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</si>
  <si>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</si>
  <si>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</si>
  <si>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</si>
  <si>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</si>
  <si>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</si>
  <si>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</si>
  <si>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</si>
  <si>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</si>
  <si>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</si>
  <si>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</si>
  <si>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</si>
  <si>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</si>
  <si>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</si>
  <si>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</si>
  <si>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</si>
  <si>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</si>
  <si>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</si>
  <si>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</si>
  <si>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</si>
  <si>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</si>
  <si>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</si>
  <si>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</si>
  <si>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</si>
  <si>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</si>
  <si>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</si>
  <si>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</si>
  <si>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</si>
  <si>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</si>
  <si>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</si>
  <si>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</si>
  <si>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</si>
  <si>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</si>
  <si>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</si>
  <si>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</si>
  <si>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</si>
  <si>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</si>
  <si>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</si>
  <si>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</si>
  <si>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</si>
  <si>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</si>
  <si>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</si>
  <si>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</si>
  <si>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</si>
  <si>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</si>
  <si>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</si>
  <si>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</si>
  <si>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</si>
  <si>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</si>
  <si>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</si>
  <si>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</si>
  <si>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</si>
  <si>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</si>
  <si>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</si>
  <si>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</si>
  <si>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</si>
  <si>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</si>
  <si>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</si>
  <si>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</si>
  <si>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</si>
  <si>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</si>
  <si>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</si>
  <si>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</si>
  <si>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</si>
  <si>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</si>
  <si>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</si>
  <si>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</si>
  <si>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</si>
  <si>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</si>
  <si>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</si>
  <si>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</si>
  <si>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</si>
  <si>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</si>
  <si>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</si>
  <si>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</si>
  <si>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</si>
  <si>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</si>
  <si>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</si>
  <si>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</si>
  <si>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</si>
  <si>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</si>
  <si>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</si>
  <si>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</si>
  <si>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</si>
  <si>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</si>
  <si>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</si>
  <si>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</si>
  <si>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</si>
  <si>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</si>
  <si>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</si>
  <si>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</si>
  <si>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</si>
  <si>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</si>
  <si>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</si>
  <si>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</si>
  <si>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</si>
  <si>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</si>
  <si>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</si>
  <si>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</si>
  <si>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</si>
  <si>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</si>
  <si>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</si>
  <si>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</si>
  <si>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</si>
  <si>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</si>
  <si>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</si>
  <si>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</si>
  <si>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</si>
  <si>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</si>
  <si>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</si>
  <si>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</si>
  <si>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</si>
  <si>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</si>
  <si>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</si>
  <si>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</si>
  <si>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</si>
  <si>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</si>
  <si>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</si>
  <si>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</si>
  <si>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</si>
  <si>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</si>
  <si>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</si>
  <si>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</si>
  <si>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</si>
  <si>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</si>
  <si>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</si>
  <si>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</si>
  <si>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</si>
  <si>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</si>
  <si>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</si>
  <si>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</si>
  <si>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</si>
  <si>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</si>
  <si>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</si>
  <si>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</si>
  <si>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</si>
  <si>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</si>
  <si>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</si>
  <si>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</si>
  <si>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</si>
  <si>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</si>
  <si>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</si>
  <si>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</si>
  <si>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</si>
  <si>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</si>
  <si>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</si>
  <si>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</si>
  <si>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</si>
  <si>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</si>
  <si>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</si>
  <si>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</si>
  <si>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</si>
  <si>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</si>
  <si>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</si>
  <si>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</si>
  <si>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</si>
  <si>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</si>
  <si>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</si>
  <si>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</si>
  <si>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</si>
  <si>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</si>
  <si>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</si>
  <si>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</si>
  <si>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</si>
  <si>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</si>
  <si>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</si>
  <si>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</si>
  <si>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</si>
  <si>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</si>
  <si>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</si>
  <si>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</si>
  <si>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</si>
  <si>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</si>
  <si>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</si>
  <si>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</si>
  <si>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</si>
  <si>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</si>
  <si>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</si>
  <si>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</si>
  <si>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</si>
  <si>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</si>
  <si>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</si>
  <si>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</si>
  <si>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</si>
  <si>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</si>
  <si>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</si>
  <si>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</si>
  <si>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</si>
  <si>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</si>
  <si>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</si>
  <si>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</si>
  <si>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</si>
  <si>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</si>
  <si>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</si>
  <si>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</si>
  <si>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</si>
  <si>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</si>
  <si>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</si>
  <si>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</si>
  <si>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</si>
  <si>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</si>
  <si>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</si>
  <si>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</si>
  <si>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</si>
  <si>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</si>
  <si>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</si>
  <si>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</si>
  <si>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</si>
  <si>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</si>
  <si>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</si>
  <si>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</si>
  <si>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</si>
  <si>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</si>
  <si>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</si>
  <si>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</si>
  <si>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</si>
  <si>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</si>
  <si>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</si>
  <si>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</si>
  <si>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</si>
  <si>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</si>
  <si>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</si>
  <si>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</si>
  <si>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</si>
  <si>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</si>
  <si>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</si>
  <si>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</si>
  <si>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</si>
  <si>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</si>
  <si>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</si>
  <si>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</si>
  <si>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</si>
  <si>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</si>
  <si>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</si>
  <si>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</si>
  <si>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</si>
  <si>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</si>
  <si>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</si>
  <si>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</si>
  <si>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</si>
  <si>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</si>
  <si>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</si>
  <si>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</si>
  <si>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</si>
  <si>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</si>
  <si>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</si>
  <si>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</si>
  <si>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</si>
  <si>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</si>
  <si>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</si>
  <si>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</si>
  <si>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</si>
  <si>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</si>
  <si>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</si>
  <si>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</si>
  <si>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</si>
  <si>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</si>
  <si>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</si>
  <si>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</si>
  <si>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</si>
  <si>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</si>
  <si>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</si>
  <si>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</si>
  <si>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</si>
  <si>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</si>
  <si>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</si>
  <si>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</si>
  <si>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</si>
  <si>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</si>
  <si>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</si>
  <si>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</si>
  <si>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</si>
  <si>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</si>
  <si>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</si>
  <si>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</si>
  <si>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</si>
  <si>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</si>
  <si>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</si>
  <si>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</si>
  <si>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</si>
  <si>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</si>
  <si>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</si>
  <si>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</si>
  <si>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</si>
  <si>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</si>
  <si>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</si>
  <si>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</si>
  <si>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</si>
  <si>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</si>
  <si>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</si>
  <si>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</si>
  <si>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</si>
  <si>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</si>
  <si>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</si>
  <si>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</si>
  <si>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</si>
  <si>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</si>
  <si>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</si>
  <si>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</si>
  <si>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</si>
  <si>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</si>
  <si>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</si>
  <si>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</si>
  <si>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</si>
  <si>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</si>
  <si>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</si>
  <si>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</si>
  <si>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</si>
  <si>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</si>
  <si>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</si>
  <si>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</si>
  <si>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</si>
  <si>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</si>
  <si>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</si>
  <si>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</si>
  <si>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</si>
  <si>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</si>
  <si>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</si>
  <si>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</si>
  <si>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</si>
  <si>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</si>
  <si>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</si>
  <si>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</si>
  <si>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</si>
  <si>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</si>
  <si>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</si>
  <si>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</si>
  <si>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</si>
  <si>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</si>
  <si>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</si>
  <si>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</si>
  <si>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</si>
  <si>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</si>
  <si>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</si>
  <si>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</si>
  <si>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</si>
  <si>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</si>
  <si>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</si>
  <si>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</si>
  <si>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</si>
  <si>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</si>
  <si>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</si>
  <si>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</si>
  <si>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</si>
  <si>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</si>
  <si>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</si>
  <si>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</si>
  <si>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</si>
  <si>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</si>
  <si>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</si>
  <si>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</si>
  <si>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</si>
  <si>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</si>
  <si>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</si>
  <si>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</si>
  <si>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</si>
  <si>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</si>
  <si>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</si>
  <si>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</si>
  <si>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</si>
  <si>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</si>
  <si>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</si>
  <si>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</si>
  <si>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</si>
  <si>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</si>
  <si>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</si>
  <si>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</si>
  <si>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</si>
  <si>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</si>
  <si>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</si>
  <si>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</si>
  <si>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</si>
  <si>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</si>
  <si>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</si>
  <si>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</si>
  <si>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</si>
  <si>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</si>
  <si>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</si>
  <si>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</si>
  <si>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</si>
  <si>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</si>
  <si>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</si>
  <si>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</si>
  <si>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</si>
  <si>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</si>
  <si>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</si>
  <si>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</si>
  <si>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</si>
  <si>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</si>
  <si>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</si>
  <si>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</si>
  <si>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</si>
  <si>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</si>
  <si>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</si>
  <si>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</si>
  <si>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</si>
  <si>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</si>
  <si>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</si>
  <si>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</si>
  <si>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</si>
  <si>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</si>
  <si>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</si>
  <si>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</si>
  <si>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</si>
  <si>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</si>
  <si>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</si>
  <si>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</si>
  <si>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</si>
  <si>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</si>
  <si>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</si>
  <si>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</si>
  <si>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</si>
  <si>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</si>
  <si>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</si>
  <si>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</si>
  <si>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</si>
  <si>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</si>
  <si>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</si>
  <si>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</si>
  <si>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</si>
  <si>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</si>
  <si>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</si>
  <si>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</si>
  <si>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</si>
  <si>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</si>
  <si>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</si>
  <si>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</si>
  <si>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</si>
  <si>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</si>
  <si>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</si>
  <si>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</si>
  <si>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</si>
  <si>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</si>
  <si>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</si>
  <si>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</si>
  <si>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</si>
  <si>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</si>
  <si>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</si>
  <si>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</si>
  <si>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</si>
  <si>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</si>
  <si>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</si>
  <si>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</si>
  <si>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</si>
  <si>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</si>
  <si>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</si>
  <si>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</si>
  <si>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</si>
  <si>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</si>
  <si>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</si>
  <si>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</si>
  <si>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</si>
  <si>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</si>
  <si>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</si>
  <si>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</si>
  <si>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</si>
  <si>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</si>
  <si>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</si>
  <si>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</si>
  <si>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</si>
  <si>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</si>
  <si>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</si>
  <si>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</si>
  <si>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</si>
  <si>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</si>
  <si>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</si>
  <si>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</si>
  <si>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</si>
  <si>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</si>
  <si>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</si>
  <si>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</si>
  <si>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</si>
  <si>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</si>
  <si>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</si>
  <si>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</si>
  <si>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</si>
  <si>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</si>
  <si>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</si>
  <si>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</si>
  <si>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</si>
  <si>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</si>
  <si>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</si>
  <si>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</si>
  <si>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</si>
  <si>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</si>
  <si>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</si>
  <si>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</si>
  <si>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</si>
  <si>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</si>
  <si>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</si>
  <si>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</si>
  <si>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</si>
  <si>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</si>
  <si>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</si>
  <si>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</si>
  <si>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</si>
  <si>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</si>
  <si>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</si>
  <si>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</si>
  <si>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</si>
  <si>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</si>
  <si>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</si>
  <si>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</si>
  <si>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</si>
  <si>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</si>
  <si>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</si>
  <si>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</si>
  <si>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</si>
  <si>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</si>
  <si>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</si>
  <si>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</si>
  <si>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</si>
  <si>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</si>
  <si>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</si>
  <si>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</si>
  <si>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</si>
  <si>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</si>
  <si>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</si>
  <si>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</si>
  <si>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</si>
  <si>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</si>
  <si>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</si>
  <si>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</si>
  <si>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</si>
  <si>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</si>
  <si>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</si>
  <si>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</si>
  <si>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</si>
  <si>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</si>
  <si>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</si>
  <si>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</si>
  <si>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</si>
  <si>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</si>
  <si>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</si>
  <si>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</si>
  <si>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</si>
  <si>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</si>
  <si>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</si>
  <si>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</si>
  <si>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</si>
  <si>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</si>
  <si>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</si>
  <si>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</si>
  <si>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</si>
  <si>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</si>
  <si>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</si>
  <si>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</si>
  <si>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</si>
  <si>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</si>
  <si>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</si>
  <si>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</si>
  <si>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</si>
  <si>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</si>
  <si>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</si>
  <si>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</si>
  <si>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</si>
  <si>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</si>
  <si>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</si>
  <si>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</si>
  <si>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</si>
  <si>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</si>
  <si>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</si>
  <si>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</si>
  <si>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</si>
  <si>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</si>
  <si>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</si>
  <si>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</si>
  <si>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</si>
  <si>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</si>
  <si>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</si>
  <si>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</si>
  <si>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</si>
  <si>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</si>
  <si>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</si>
  <si>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</si>
  <si>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</si>
  <si>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</si>
  <si>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</si>
  <si>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</si>
  <si>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</si>
  <si>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</si>
  <si>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</si>
  <si>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</si>
  <si>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</si>
  <si>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</si>
  <si>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</si>
  <si>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</si>
  <si>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</si>
  <si>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</si>
  <si>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</si>
  <si>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</si>
  <si>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</si>
  <si>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</si>
  <si>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</si>
  <si>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</si>
  <si>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</si>
  <si>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</si>
  <si>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</si>
  <si>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</si>
  <si>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</si>
  <si>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</si>
  <si>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</si>
  <si>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</si>
  <si>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</si>
  <si>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</si>
  <si>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</si>
  <si>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</si>
  <si>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</si>
  <si>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</si>
  <si>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</si>
  <si>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</si>
  <si>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</si>
  <si>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</si>
  <si>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</si>
  <si>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</si>
  <si>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</si>
  <si>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</si>
  <si>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</si>
  <si>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</si>
  <si>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</si>
  <si>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</si>
  <si>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</si>
  <si>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</si>
  <si>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</si>
  <si>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</si>
  <si>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</si>
  <si>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</si>
  <si>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</si>
  <si>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</si>
  <si>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</si>
  <si>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</si>
  <si>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</si>
  <si>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</si>
  <si>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</si>
  <si>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</si>
  <si>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</si>
  <si>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</si>
  <si>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</si>
  <si>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</si>
  <si>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</si>
  <si>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</si>
  <si>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</si>
  <si>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</si>
  <si>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</si>
  <si>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</si>
  <si>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</si>
  <si>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</si>
  <si>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</si>
  <si>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</si>
  <si>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</si>
  <si>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</si>
  <si>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</si>
  <si>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</si>
  <si>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</si>
  <si>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</si>
  <si>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</si>
  <si>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</si>
  <si>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</si>
  <si>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</si>
  <si>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</si>
  <si>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</si>
  <si>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</si>
  <si>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</si>
  <si>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</si>
  <si>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</si>
  <si>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</si>
  <si>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</si>
  <si>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</si>
  <si>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</si>
  <si>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</si>
  <si>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</si>
  <si>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</si>
  <si>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</si>
  <si>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</si>
  <si>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</si>
  <si>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</si>
  <si>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</si>
  <si>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</si>
  <si>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</si>
  <si>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</si>
  <si>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</si>
  <si>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</si>
  <si>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</si>
  <si>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</si>
  <si>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</si>
  <si>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</si>
  <si>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</si>
  <si>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</si>
  <si>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</si>
  <si>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</si>
  <si>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</si>
  <si>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</si>
  <si>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</si>
  <si>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</si>
  <si>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</si>
  <si>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</si>
  <si>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</si>
  <si>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</si>
  <si>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</si>
  <si>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</si>
  <si>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</si>
  <si>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</si>
  <si>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</si>
  <si>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</si>
  <si>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</si>
  <si>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</si>
  <si>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</si>
  <si>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</si>
  <si>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</si>
  <si>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</si>
  <si>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</si>
  <si>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</si>
  <si>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</si>
  <si>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</si>
  <si>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</si>
  <si>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</si>
  <si>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</si>
  <si>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</si>
  <si>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</si>
  <si>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</si>
  <si>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</si>
  <si>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</si>
  <si>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</si>
  <si>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</si>
  <si>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</si>
  <si>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</si>
  <si>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</si>
  <si>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</si>
  <si>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</si>
  <si>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</si>
  <si>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</si>
  <si>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</si>
  <si>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</si>
  <si>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</si>
  <si>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</si>
  <si>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</si>
  <si>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</si>
  <si>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</si>
  <si>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</si>
  <si>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</si>
  <si>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</si>
  <si>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</si>
  <si>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</si>
  <si>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</si>
  <si>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</si>
  <si>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</si>
  <si>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</si>
  <si>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</si>
  <si>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</si>
  <si>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</si>
  <si>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</si>
  <si>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</si>
  <si>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</si>
  <si>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</si>
  <si>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</si>
  <si>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</si>
  <si>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</si>
  <si>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</si>
  <si>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</si>
  <si>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</si>
  <si>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</si>
  <si>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</si>
  <si>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</si>
  <si>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</si>
  <si>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</si>
  <si>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</si>
  <si>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</si>
  <si>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</si>
  <si>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</si>
  <si>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</si>
  <si>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</si>
  <si>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</si>
  <si>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</si>
  <si>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</si>
  <si>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</si>
  <si>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</si>
  <si>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</si>
  <si>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</si>
  <si>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</si>
  <si>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</si>
  <si>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</si>
  <si>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</si>
  <si>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</si>
  <si>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</si>
  <si>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</si>
  <si>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</si>
  <si>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</si>
  <si>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</si>
  <si>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</si>
  <si>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</si>
  <si>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</si>
  <si>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</si>
  <si>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</si>
  <si>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</si>
  <si>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</si>
  <si>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</si>
  <si>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</si>
  <si>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</si>
  <si>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</si>
  <si>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</si>
  <si>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</si>
  <si>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</si>
  <si>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</si>
  <si>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</si>
  <si>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</si>
  <si>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</si>
  <si>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</si>
  <si>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</si>
  <si>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</si>
  <si>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</si>
  <si>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</si>
  <si>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</si>
  <si>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</si>
  <si>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</si>
  <si>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</si>
  <si>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</si>
  <si>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</si>
  <si>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</si>
  <si>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</si>
  <si>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</si>
  <si>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</si>
  <si>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</si>
  <si>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</si>
  <si>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</si>
  <si>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</si>
  <si>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</si>
  <si>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</si>
  <si>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</si>
  <si>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</si>
  <si>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</si>
  <si>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</si>
  <si>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</si>
  <si>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</si>
  <si>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</si>
  <si>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</si>
  <si>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</si>
  <si>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</si>
  <si>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</si>
  <si>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</si>
  <si>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</si>
  <si>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</si>
  <si>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</si>
  <si>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</si>
  <si>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</si>
  <si>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</si>
  <si>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</si>
  <si>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</si>
  <si>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</si>
  <si>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</si>
  <si>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</si>
  <si>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</si>
  <si>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</si>
  <si>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</si>
  <si>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</si>
  <si>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</si>
  <si>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</si>
  <si>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</si>
  <si>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</si>
  <si>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</si>
  <si>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</si>
  <si>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</si>
  <si>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</si>
  <si>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</si>
  <si>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</si>
  <si>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</si>
  <si>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</si>
  <si>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</si>
  <si>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</si>
  <si>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</si>
  <si>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</si>
  <si>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</si>
  <si>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</si>
  <si>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</si>
  <si>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</si>
  <si>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</si>
  <si>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</si>
  <si>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</si>
  <si>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</si>
  <si>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</si>
  <si>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</si>
  <si>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</si>
  <si>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</si>
  <si>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</si>
  <si>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</si>
  <si>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</si>
  <si>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</si>
  <si>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</si>
  <si>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</si>
  <si>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</si>
  <si>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</si>
  <si>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</si>
  <si>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</si>
  <si>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</si>
  <si>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</si>
  <si>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</si>
  <si>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</si>
  <si>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</si>
  <si>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</si>
  <si>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</si>
  <si>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</si>
  <si>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</si>
  <si>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</si>
  <si>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</si>
  <si>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</si>
  <si>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</si>
  <si>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</si>
  <si>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</si>
  <si>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</si>
  <si>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</si>
  <si>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</si>
  <si>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</si>
  <si>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</si>
  <si>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</si>
  <si>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</si>
  <si>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</si>
  <si>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</si>
  <si>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</si>
  <si>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</si>
  <si>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</si>
  <si>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</si>
  <si>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</si>
  <si>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</si>
  <si>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</si>
  <si>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</si>
  <si>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</si>
  <si>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</si>
  <si>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</si>
  <si>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</si>
  <si>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</si>
  <si>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</si>
  <si>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</si>
  <si>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</si>
  <si>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</si>
  <si>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</si>
  <si>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</si>
  <si>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</si>
  <si>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</si>
  <si>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</si>
  <si>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</si>
  <si>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</si>
  <si>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</si>
  <si>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</si>
  <si>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</si>
  <si>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</si>
  <si>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</si>
  <si>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</si>
  <si>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</si>
  <si>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</si>
  <si>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</si>
  <si>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</si>
  <si>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</si>
  <si>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</si>
  <si>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</si>
  <si>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</si>
  <si>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</si>
  <si>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</si>
  <si>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</si>
  <si>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</si>
  <si>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</si>
  <si>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</si>
  <si>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</si>
  <si>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</si>
  <si>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</si>
  <si>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</si>
  <si>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</si>
  <si>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</si>
  <si>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</si>
  <si>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</si>
  <si>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</si>
  <si>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</si>
  <si>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</si>
  <si>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</si>
  <si>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</si>
  <si>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</si>
  <si>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</si>
  <si>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</si>
  <si>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</si>
  <si>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</si>
  <si>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</si>
  <si>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</si>
  <si>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</si>
  <si>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</si>
  <si>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</si>
  <si>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</si>
  <si>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</si>
  <si>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</si>
  <si>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</si>
  <si>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</si>
  <si>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</si>
  <si>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</si>
  <si>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</si>
  <si>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</si>
  <si>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</si>
  <si>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</si>
  <si>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</si>
  <si>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</si>
  <si>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</si>
  <si>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</si>
  <si>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</si>
  <si>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</si>
  <si>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</si>
  <si>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</si>
  <si>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</si>
  <si>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</si>
  <si>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</si>
  <si>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</si>
  <si>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</si>
  <si>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</si>
  <si>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</si>
  <si>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</si>
  <si>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</si>
  <si>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</si>
  <si>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</si>
  <si>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</si>
  <si>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</si>
  <si>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</si>
  <si>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</si>
  <si>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</si>
  <si>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</si>
  <si>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</si>
  <si>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</si>
  <si>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</si>
  <si>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</si>
  <si>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</si>
  <si>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</si>
  <si>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</si>
  <si>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</si>
  <si>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</si>
  <si>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</si>
  <si>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</si>
  <si>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</si>
  <si>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</si>
  <si>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</si>
  <si>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</si>
  <si>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</si>
  <si>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</si>
  <si>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</si>
  <si>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</si>
  <si>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</si>
  <si>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</si>
  <si>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</si>
  <si>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</si>
  <si>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</si>
  <si>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</si>
  <si>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</si>
  <si>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</si>
  <si>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</si>
  <si>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</si>
  <si>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</si>
  <si>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</si>
  <si>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</si>
  <si>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</si>
  <si>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</si>
  <si>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</si>
  <si>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</si>
  <si>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</si>
  <si>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</si>
  <si>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</si>
  <si>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</si>
  <si>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</si>
  <si>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</si>
  <si>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</si>
  <si>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</si>
  <si>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</si>
  <si>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</si>
  <si>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</si>
  <si>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</si>
  <si>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</si>
  <si>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</si>
  <si>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</si>
  <si>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</si>
  <si>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</si>
  <si>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</si>
  <si>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</si>
  <si>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</si>
  <si>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</si>
  <si>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</si>
  <si>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</si>
  <si>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</si>
  <si>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</si>
  <si>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</si>
  <si>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</si>
  <si>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</si>
  <si>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</si>
  <si>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</si>
  <si>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</si>
  <si>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</si>
  <si>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</si>
  <si>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</si>
  <si>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</si>
  <si>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</si>
  <si>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</si>
  <si>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</si>
  <si>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</si>
  <si>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</si>
  <si>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</si>
  <si>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</si>
  <si>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</si>
  <si>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</si>
  <si>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</si>
  <si>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</si>
  <si>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</si>
  <si>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</si>
  <si>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</si>
  <si>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</si>
  <si>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</si>
  <si>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</si>
  <si>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</si>
  <si>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</si>
  <si>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</si>
  <si>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</si>
  <si>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</si>
  <si>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</si>
  <si>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</si>
  <si>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</si>
  <si>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</si>
  <si>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</si>
  <si>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</si>
  <si>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</si>
  <si>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</si>
  <si>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</si>
  <si>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</si>
  <si>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</si>
  <si>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</si>
  <si>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</si>
  <si>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</si>
  <si>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</si>
  <si>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</si>
  <si>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</si>
  <si>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</si>
  <si>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</si>
  <si>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</si>
  <si>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</si>
  <si>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</si>
  <si>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</si>
  <si>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</si>
  <si>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</si>
  <si>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</si>
  <si>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</si>
  <si>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</si>
  <si>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</si>
  <si>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</si>
  <si>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</si>
  <si>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</si>
  <si>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</si>
  <si>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</si>
  <si>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</si>
  <si>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</si>
  <si>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</si>
  <si>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</si>
  <si>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</si>
  <si>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</si>
  <si>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</si>
  <si>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</si>
  <si>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</si>
  <si>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</si>
  <si>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</si>
  <si>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</si>
  <si>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</si>
  <si>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</si>
  <si>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</si>
  <si>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</si>
  <si>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</si>
  <si>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</si>
  <si>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</si>
  <si>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</si>
  <si>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</si>
  <si>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</si>
  <si>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</si>
  <si>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</si>
  <si>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</si>
  <si>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</si>
  <si>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</si>
  <si>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</si>
  <si>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</si>
  <si>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</si>
  <si>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</si>
  <si>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</si>
  <si>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</si>
  <si>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</si>
  <si>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</si>
  <si>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</si>
  <si>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</si>
  <si>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</si>
  <si>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</si>
  <si>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</si>
  <si>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</si>
  <si>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</si>
  <si>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</si>
  <si>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</si>
  <si>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</si>
  <si>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</si>
  <si>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</si>
  <si>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</si>
  <si>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</si>
  <si>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</si>
  <si>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</si>
  <si>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</si>
  <si>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</si>
  <si>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</si>
  <si>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</si>
  <si>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</si>
  <si>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</si>
  <si>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</si>
  <si>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</si>
  <si>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</si>
  <si>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</si>
  <si>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</si>
  <si>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</si>
  <si>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</si>
  <si>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</si>
  <si>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</si>
  <si>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</si>
  <si>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</si>
  <si>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</si>
  <si>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</si>
  <si>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</si>
  <si>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</si>
  <si>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</si>
  <si>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</si>
  <si>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</si>
  <si>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</si>
  <si>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</si>
  <si>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</si>
  <si>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</si>
  <si>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</si>
  <si>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</si>
  <si>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</si>
  <si>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</si>
  <si>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</si>
  <si>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</si>
  <si>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</si>
  <si>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</si>
  <si>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</si>
  <si>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</si>
  <si>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</si>
  <si>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</si>
  <si>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</si>
  <si>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</si>
  <si>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</si>
  <si>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</si>
  <si>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</si>
  <si>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</si>
  <si>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</si>
  <si>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</si>
  <si>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</si>
  <si>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</si>
  <si>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</si>
  <si>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</si>
  <si>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</si>
  <si>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</si>
  <si>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</si>
  <si>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</si>
  <si>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</si>
  <si>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</si>
  <si>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</si>
  <si>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</si>
  <si>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</si>
  <si>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</si>
  <si>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</si>
  <si>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</si>
  <si>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</si>
  <si>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</si>
  <si>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</si>
  <si>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</si>
  <si>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</si>
  <si>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</si>
  <si>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</si>
  <si>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</si>
  <si>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</si>
  <si>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</si>
  <si>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</si>
  <si>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</si>
  <si>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</si>
  <si>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</si>
  <si>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</si>
  <si>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</si>
  <si>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</si>
  <si>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</si>
  <si>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</si>
  <si>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</si>
  <si>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</si>
  <si>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</si>
  <si>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</si>
  <si>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</si>
  <si>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</si>
  <si>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</si>
  <si>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</si>
  <si>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</si>
  <si>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</si>
  <si>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</si>
  <si>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</si>
  <si>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</si>
  <si>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</si>
  <si>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</si>
  <si>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</si>
  <si>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</si>
  <si>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</si>
  <si>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</si>
  <si>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</si>
  <si>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</si>
  <si>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</si>
  <si>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</si>
  <si>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</si>
  <si>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</si>
  <si>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</si>
  <si>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</si>
  <si>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</si>
  <si>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</si>
  <si>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</si>
  <si>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</si>
  <si>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</si>
  <si>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</si>
  <si>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</si>
  <si>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</si>
  <si>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</si>
  <si>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</si>
  <si>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</si>
  <si>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</si>
  <si>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</si>
  <si>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</si>
  <si>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</si>
  <si>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</si>
  <si>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</si>
  <si>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</si>
  <si>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</si>
  <si>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</si>
  <si>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</si>
  <si>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</si>
  <si>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</si>
  <si>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</si>
  <si>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</si>
  <si>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</si>
  <si>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</si>
  <si>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</si>
  <si>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</si>
  <si>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</si>
  <si>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</si>
  <si>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</si>
  <si>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</si>
  <si>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</si>
  <si>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</si>
  <si>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</si>
  <si>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</si>
  <si>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</si>
  <si>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</si>
  <si>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</si>
  <si>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</si>
  <si>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</si>
  <si>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</si>
  <si>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</si>
  <si>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</si>
  <si>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</si>
  <si>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</si>
  <si>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</si>
  <si>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</si>
  <si>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</si>
  <si>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</si>
  <si>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</si>
  <si>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</si>
  <si>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</si>
  <si>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</si>
  <si>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</si>
  <si>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</si>
  <si>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</si>
  <si>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</si>
  <si>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</si>
  <si>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</si>
  <si>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</si>
  <si>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</si>
  <si>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</si>
  <si>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</si>
  <si>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</si>
  <si>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</si>
  <si>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</si>
  <si>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</si>
  <si>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</si>
  <si>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</si>
  <si>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</si>
  <si>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</si>
  <si>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</si>
  <si>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</si>
  <si>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</si>
  <si>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</si>
  <si>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</si>
  <si>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</si>
  <si>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</si>
  <si>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</si>
  <si>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</si>
  <si>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</si>
  <si>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</si>
  <si>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</si>
  <si>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</si>
  <si>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</si>
  <si>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</si>
  <si>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</si>
  <si>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</si>
  <si>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</si>
  <si>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</si>
  <si>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</si>
  <si>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</si>
  <si>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</si>
  <si>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</si>
  <si>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</si>
  <si>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</si>
  <si>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</si>
  <si>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</si>
  <si>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</si>
  <si>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</si>
  <si>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</si>
  <si>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</si>
  <si>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</si>
  <si>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</si>
  <si>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</si>
  <si>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</si>
  <si>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</si>
  <si>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</si>
  <si>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</si>
  <si>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</si>
  <si>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</si>
  <si>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</si>
  <si>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</si>
  <si>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</si>
  <si>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</si>
  <si>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</si>
  <si>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</si>
  <si>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</si>
  <si>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</si>
  <si>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</si>
  <si>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</si>
  <si>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</si>
  <si>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</si>
  <si>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</si>
  <si>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</si>
  <si>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</si>
  <si>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</si>
  <si>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</si>
  <si>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</si>
  <si>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</si>
  <si>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</si>
  <si>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</si>
  <si>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</si>
  <si>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</si>
  <si>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</si>
  <si>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</si>
  <si>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</si>
  <si>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</si>
  <si>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</si>
  <si>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</si>
  <si>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</si>
  <si>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</si>
  <si>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</si>
  <si>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</si>
  <si>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</si>
  <si>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</si>
  <si>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</si>
  <si>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</si>
  <si>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</si>
  <si>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</si>
  <si>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</si>
  <si>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</si>
  <si>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</si>
  <si>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</si>
  <si>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</si>
  <si>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</si>
  <si>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</si>
  <si>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</si>
  <si>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</si>
  <si>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</si>
  <si>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</si>
  <si>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</si>
  <si>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</si>
  <si>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</si>
  <si>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</si>
  <si>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</si>
  <si>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</si>
  <si>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</si>
  <si>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</si>
  <si>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</si>
  <si>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</si>
  <si>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</si>
  <si>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</si>
  <si>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</si>
  <si>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</si>
  <si>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</si>
  <si>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</si>
  <si>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</si>
  <si>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</si>
  <si>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</si>
  <si>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</si>
  <si>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</si>
  <si>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</si>
  <si>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</si>
  <si>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</si>
  <si>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</si>
  <si>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</si>
  <si>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</si>
  <si>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</si>
  <si>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</si>
  <si>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</si>
  <si>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</si>
  <si>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</si>
  <si>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</si>
  <si>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</si>
  <si>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</si>
  <si>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</si>
  <si>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</si>
  <si>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</si>
  <si>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</si>
  <si>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</si>
  <si>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</si>
  <si>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</si>
  <si>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</si>
  <si>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</si>
  <si>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</si>
  <si>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</si>
  <si>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</si>
  <si>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</si>
  <si>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</si>
  <si>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</si>
  <si>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</si>
  <si>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</si>
  <si>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</si>
  <si>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</si>
  <si>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</si>
  <si>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</si>
  <si>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</si>
  <si>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</si>
  <si>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</si>
  <si>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</si>
  <si>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</si>
  <si>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</si>
  <si>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</si>
  <si>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</si>
  <si>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</si>
  <si>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</si>
  <si>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</si>
  <si>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</si>
  <si>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</si>
  <si>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</si>
  <si>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</si>
  <si>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</si>
  <si>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</si>
  <si>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</si>
  <si>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</si>
  <si>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</si>
  <si>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</si>
  <si>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</si>
  <si>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</si>
  <si>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</si>
  <si>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</si>
  <si>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</si>
  <si>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</si>
  <si>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</si>
  <si>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</si>
  <si>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</si>
  <si>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</si>
  <si>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</si>
  <si>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</si>
  <si>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</si>
  <si>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</si>
  <si>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</si>
  <si>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</si>
  <si>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</si>
  <si>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</si>
  <si>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</si>
  <si>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</si>
  <si>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</si>
  <si>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</si>
  <si>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</si>
  <si>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</si>
  <si>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</si>
  <si>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</si>
  <si>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</si>
  <si>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</si>
  <si>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</si>
  <si>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</si>
  <si>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</si>
  <si>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</si>
  <si>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</si>
  <si>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</si>
  <si>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</si>
  <si>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</si>
  <si>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</si>
  <si>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</si>
  <si>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</si>
  <si>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</si>
  <si>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</si>
  <si>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</si>
  <si>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</si>
  <si>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</si>
  <si>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</si>
  <si>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</si>
  <si>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</si>
  <si>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</si>
  <si>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</si>
  <si>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</si>
  <si>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</si>
  <si>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</si>
  <si>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</si>
  <si>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</si>
  <si>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</si>
  <si>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</si>
  <si>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</si>
  <si>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</si>
  <si>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</si>
  <si>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</si>
  <si>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</si>
  <si>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</si>
  <si>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</si>
  <si>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</si>
  <si>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</si>
  <si>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</si>
  <si>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</si>
  <si>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</si>
  <si>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</si>
  <si>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</si>
  <si>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</si>
  <si>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</si>
  <si>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</si>
  <si>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</si>
  <si>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</si>
  <si>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</si>
  <si>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</si>
  <si>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</si>
  <si>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</si>
  <si>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</si>
  <si>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</si>
  <si>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</si>
  <si>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</si>
  <si>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</si>
  <si>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</si>
  <si>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</si>
  <si>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</si>
  <si>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</si>
  <si>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</si>
  <si>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</si>
  <si>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</si>
  <si>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</si>
  <si>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</si>
  <si>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</si>
  <si>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</si>
  <si>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</si>
  <si>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</si>
  <si>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</si>
  <si>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</si>
  <si>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</si>
  <si>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</si>
  <si>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</si>
  <si>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</si>
  <si>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</si>
  <si>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</si>
  <si>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</si>
  <si>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</si>
  <si>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</si>
  <si>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</si>
  <si>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</si>
  <si>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</si>
  <si>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</si>
  <si>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</si>
  <si>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</si>
  <si>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</si>
  <si>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</si>
  <si>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</si>
  <si>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</si>
  <si>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</si>
  <si>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</si>
  <si>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</si>
  <si>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</si>
  <si>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</si>
  <si>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</si>
  <si>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</si>
  <si>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</si>
  <si>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</si>
  <si>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</si>
  <si>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</si>
  <si>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</si>
  <si>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</si>
  <si>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</si>
  <si>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</si>
  <si>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</si>
  <si>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</si>
  <si>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</si>
  <si>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</si>
  <si>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</si>
  <si>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</si>
  <si>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</si>
  <si>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</si>
  <si>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</si>
  <si>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</si>
  <si>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</si>
  <si>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</si>
  <si>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</si>
  <si>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</si>
  <si>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</si>
  <si>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</si>
  <si>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</si>
  <si>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</si>
  <si>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</si>
  <si>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</si>
  <si>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</si>
  <si>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</si>
  <si>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</si>
  <si>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</si>
  <si>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</si>
  <si>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</si>
  <si>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</si>
  <si>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</si>
  <si>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</si>
  <si>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</si>
  <si>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</si>
  <si>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</si>
  <si>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</si>
  <si>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</si>
  <si>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</si>
  <si>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</si>
  <si>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</si>
  <si>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</si>
  <si>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</si>
  <si>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</si>
  <si>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</si>
  <si>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</si>
  <si>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</si>
  <si>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</si>
  <si>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</si>
  <si>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</si>
  <si>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</si>
  <si>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</si>
  <si>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</si>
  <si>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</si>
  <si>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</si>
  <si>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</si>
  <si>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</si>
  <si>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</si>
  <si>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</si>
  <si>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</si>
  <si>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</si>
  <si>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</si>
  <si>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</si>
  <si>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</si>
  <si>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</si>
  <si>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</si>
  <si>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</si>
  <si>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</si>
  <si>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</si>
  <si>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</si>
  <si>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</si>
  <si>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</si>
  <si>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</si>
  <si>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</si>
  <si>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</si>
  <si>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</si>
  <si>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</si>
  <si>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</si>
  <si>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</si>
  <si>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</si>
  <si>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</si>
  <si>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</si>
  <si>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</si>
  <si>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</si>
  <si>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</si>
  <si>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</si>
  <si>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</si>
  <si>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</si>
  <si>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</si>
  <si>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</si>
  <si>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</si>
  <si>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</si>
  <si>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</si>
  <si>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</si>
  <si>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</si>
  <si>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</si>
  <si>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</si>
  <si>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</si>
  <si>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</si>
  <si>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</si>
  <si>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</si>
  <si>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</si>
  <si>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</si>
  <si>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</si>
  <si>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</si>
  <si>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</si>
  <si>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</si>
  <si>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</si>
  <si>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</si>
  <si>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</si>
  <si>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</si>
  <si>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</si>
  <si>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</si>
  <si>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</si>
  <si>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</si>
  <si>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</si>
  <si>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</si>
  <si>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</si>
  <si>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</si>
  <si>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</si>
  <si>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</si>
  <si>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</si>
  <si>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</si>
  <si>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</si>
  <si>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</si>
  <si>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</si>
  <si>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</si>
  <si>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</si>
  <si>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</si>
  <si>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</si>
  <si>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</si>
  <si>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</si>
  <si>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</si>
  <si>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</si>
  <si>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</si>
  <si>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</si>
  <si>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</si>
  <si>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</si>
  <si>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</si>
  <si>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</si>
  <si>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</si>
  <si>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</si>
  <si>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</si>
  <si>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</si>
  <si>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</si>
  <si>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</si>
  <si>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</si>
  <si>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</si>
  <si>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</si>
  <si>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</si>
  <si>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</si>
  <si>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</si>
  <si>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</si>
  <si>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</si>
  <si>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</si>
  <si>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</si>
  <si>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</si>
  <si>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</si>
  <si>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</si>
  <si>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</si>
  <si>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</si>
  <si>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</si>
  <si>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</si>
  <si>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</si>
  <si>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</si>
  <si>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</si>
  <si>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</si>
  <si>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</si>
  <si>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</si>
  <si>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</si>
  <si>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</si>
  <si>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</si>
  <si>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</si>
  <si>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</si>
  <si>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</si>
  <si>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</si>
  <si>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</si>
  <si>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</si>
  <si>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</si>
  <si>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</si>
  <si>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</si>
  <si>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</si>
  <si>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</si>
  <si>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</si>
  <si>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</si>
  <si>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</si>
  <si>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</si>
  <si>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</si>
  <si>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</si>
  <si>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</si>
  <si>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</si>
  <si>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</si>
  <si>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</si>
  <si>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</si>
  <si>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</si>
  <si>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</si>
  <si>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</si>
  <si>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</si>
  <si>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</si>
  <si>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</si>
  <si>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</si>
  <si>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</si>
  <si>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</si>
  <si>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</si>
  <si>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</si>
  <si>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</si>
  <si>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</si>
  <si>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</si>
  <si>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</si>
  <si>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</si>
  <si>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</si>
  <si>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</si>
  <si>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</si>
  <si>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</si>
  <si>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</si>
  <si>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</si>
  <si>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</si>
  <si>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</si>
  <si>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</si>
  <si>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</si>
  <si>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</si>
  <si>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</si>
  <si>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</si>
  <si>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</si>
  <si>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</si>
  <si>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</si>
  <si>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</si>
  <si>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</si>
  <si>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</si>
  <si>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</si>
  <si>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</si>
  <si>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</si>
  <si>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</si>
  <si>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</si>
  <si>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</si>
  <si>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</si>
  <si>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</si>
  <si>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</si>
  <si>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</si>
  <si>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</si>
  <si>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</si>
  <si>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</si>
  <si>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</si>
  <si>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</si>
  <si>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</si>
  <si>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</si>
  <si>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</si>
  <si>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</si>
  <si>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</si>
  <si>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</si>
  <si>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</si>
  <si>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</si>
  <si>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</si>
  <si>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</si>
  <si>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</si>
  <si>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</si>
  <si>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</si>
  <si>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</si>
  <si>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</si>
  <si>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</si>
  <si>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</si>
  <si>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</si>
  <si>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</si>
  <si>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</si>
  <si>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</si>
  <si>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</si>
  <si>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</si>
  <si>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</si>
  <si>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</si>
  <si>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</si>
  <si>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</si>
  <si>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</si>
  <si>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</si>
  <si>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</si>
  <si>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</si>
  <si>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</si>
  <si>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</si>
  <si>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</si>
  <si>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</si>
  <si>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</si>
  <si>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</si>
  <si>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</si>
  <si>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</si>
  <si>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</si>
  <si>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</si>
  <si>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</si>
  <si>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</si>
  <si>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</si>
  <si>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</si>
  <si>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</si>
  <si>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</si>
  <si>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</si>
  <si>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</si>
  <si>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</si>
  <si>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</si>
  <si>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</si>
  <si>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</si>
  <si>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</si>
  <si>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</si>
  <si>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</si>
  <si>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</si>
  <si>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</si>
  <si>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</si>
  <si>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</si>
  <si>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</si>
  <si>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</si>
  <si>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</si>
  <si>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</si>
  <si>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</si>
  <si>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</si>
  <si>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</si>
  <si>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</si>
  <si>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</si>
  <si>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</si>
  <si>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</si>
  <si>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</si>
  <si>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</si>
  <si>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</si>
  <si>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</si>
  <si>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</si>
  <si>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</si>
  <si>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</si>
  <si>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</si>
  <si>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</si>
  <si>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</si>
  <si>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</si>
  <si>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</si>
  <si>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</si>
  <si>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</si>
  <si>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</si>
  <si>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</si>
  <si>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</si>
  <si>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</si>
  <si>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</si>
  <si>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</si>
  <si>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</si>
  <si>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</si>
  <si>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</si>
  <si>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</si>
  <si>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</si>
  <si>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</si>
  <si>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</si>
  <si>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</si>
  <si>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</si>
  <si>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</si>
  <si>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</si>
  <si>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</si>
  <si>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</si>
  <si>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</si>
  <si>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</si>
  <si>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</si>
  <si>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</si>
  <si>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</si>
  <si>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</si>
  <si>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</si>
  <si>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</si>
  <si>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</si>
  <si>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</si>
  <si>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</si>
  <si>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</si>
  <si>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</si>
  <si>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</si>
  <si>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</si>
  <si>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</si>
  <si>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</si>
  <si>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</si>
  <si>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</si>
  <si>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</si>
  <si>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</si>
  <si>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</si>
  <si>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</si>
  <si>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</si>
  <si>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</si>
  <si>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</si>
  <si>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</si>
  <si>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</si>
  <si>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</si>
  <si>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</si>
  <si>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</si>
  <si>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</si>
  <si>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</si>
  <si>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</si>
  <si>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</si>
  <si>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</si>
  <si>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</si>
  <si>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</si>
  <si>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</si>
  <si>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</si>
  <si>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</si>
  <si>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</si>
  <si>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</si>
  <si>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</si>
  <si>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</si>
  <si>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</si>
  <si>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</si>
  <si>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</si>
  <si>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</si>
  <si>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</si>
  <si>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</si>
  <si>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</si>
  <si>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</si>
  <si>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</si>
  <si>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</si>
  <si>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</si>
  <si>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</si>
  <si>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</si>
  <si>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</si>
  <si>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</si>
  <si>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</si>
  <si>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</si>
  <si>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</si>
  <si>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</si>
  <si>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</si>
  <si>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</si>
  <si>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</si>
  <si>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</si>
  <si>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</si>
  <si>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</si>
  <si>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</si>
  <si>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</si>
  <si>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</si>
  <si>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</si>
  <si>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</si>
  <si>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</si>
  <si>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</si>
  <si>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</si>
  <si>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</si>
  <si>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</si>
  <si>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</si>
  <si>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</si>
  <si>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</si>
  <si>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</si>
  <si>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</si>
  <si>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</si>
  <si>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</si>
  <si>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</si>
  <si>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</si>
  <si>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</si>
  <si>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</si>
  <si>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</si>
  <si>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</si>
  <si>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</si>
  <si>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</si>
  <si>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</si>
  <si>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</si>
  <si>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</si>
  <si>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</si>
  <si>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</si>
  <si>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</si>
  <si>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</si>
  <si>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</si>
  <si>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</si>
  <si>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</si>
  <si>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</si>
  <si>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</si>
  <si>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</si>
  <si>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</si>
  <si>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</si>
  <si>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</si>
  <si>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</si>
  <si>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</si>
  <si>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</si>
  <si>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</si>
  <si>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</si>
  <si>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</si>
  <si>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</si>
  <si>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</si>
  <si>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</si>
  <si>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</si>
  <si>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</si>
  <si>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</si>
  <si>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</si>
  <si>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</si>
  <si>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</si>
  <si>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</si>
  <si>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</si>
  <si>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</si>
  <si>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</si>
  <si>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</si>
  <si>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</si>
  <si>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</si>
  <si>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</si>
  <si>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</si>
  <si>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</si>
  <si>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</si>
  <si>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</si>
  <si>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</si>
  <si>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</si>
  <si>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</si>
  <si>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</si>
  <si>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</si>
  <si>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</si>
  <si>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</si>
  <si>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</si>
  <si>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</si>
  <si>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</si>
  <si>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</si>
  <si>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</si>
  <si>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</si>
  <si>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</si>
  <si>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</si>
  <si>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</si>
  <si>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</si>
  <si>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</si>
  <si>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</si>
  <si>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</si>
  <si>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</si>
  <si>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</si>
  <si>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</si>
  <si>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</si>
  <si>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</si>
  <si>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</si>
  <si>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</si>
  <si>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</si>
  <si>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</si>
  <si>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</si>
  <si>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</si>
  <si>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</si>
  <si>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</si>
  <si>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</si>
  <si>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</si>
  <si>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</si>
  <si>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</si>
  <si>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</si>
  <si>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</si>
  <si>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</si>
  <si>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</si>
  <si>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</si>
  <si>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</si>
  <si>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</si>
  <si>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</si>
  <si>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</si>
  <si>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</si>
  <si>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</si>
  <si>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</si>
  <si>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</si>
  <si>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</si>
  <si>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</si>
  <si>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</si>
  <si>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</si>
  <si>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</si>
  <si>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</si>
  <si>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</si>
  <si>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</si>
  <si>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</si>
  <si>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</si>
  <si>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</si>
  <si>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</si>
  <si>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</si>
  <si>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</si>
  <si>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</si>
  <si>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</si>
  <si>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</si>
  <si>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</si>
  <si>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</si>
  <si>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</si>
  <si>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</si>
  <si>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</si>
  <si>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</si>
  <si>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</si>
  <si>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</si>
  <si>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</si>
  <si>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</si>
  <si>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</si>
  <si>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</si>
  <si>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</si>
  <si>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</si>
  <si>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</si>
  <si>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</si>
  <si>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</si>
  <si>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</si>
  <si>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</si>
  <si>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</si>
  <si>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</si>
  <si>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</si>
  <si>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</si>
  <si>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</si>
  <si>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</si>
  <si>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</si>
  <si>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</si>
  <si>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</si>
  <si>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</si>
  <si>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</si>
  <si>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</si>
  <si>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</si>
  <si>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</si>
  <si>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</si>
  <si>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</si>
  <si>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</si>
  <si>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</si>
  <si>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</si>
  <si>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</si>
  <si>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</si>
  <si>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</si>
  <si>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</si>
  <si>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</si>
  <si>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</si>
  <si>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</si>
  <si>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</si>
  <si>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</si>
  <si>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</si>
  <si>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</si>
  <si>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</si>
  <si>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</si>
  <si>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</si>
  <si>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</si>
  <si>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</si>
  <si>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</si>
  <si>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</si>
  <si>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</si>
  <si>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</si>
  <si>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</si>
  <si>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</si>
  <si>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</si>
  <si>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</si>
  <si>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</si>
  <si>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</si>
  <si>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</si>
  <si>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</si>
  <si>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</si>
  <si>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</si>
  <si>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</si>
  <si>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</si>
  <si>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</si>
  <si>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</si>
  <si>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</si>
  <si>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</si>
  <si>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</si>
  <si>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</si>
  <si>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</si>
  <si>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</si>
  <si>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</si>
  <si>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</si>
  <si>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</si>
  <si>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</si>
  <si>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</si>
  <si>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</si>
  <si>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</si>
  <si>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</si>
  <si>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</si>
  <si>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</si>
  <si>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</si>
  <si>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</si>
  <si>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</si>
  <si>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</si>
  <si>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</si>
  <si>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</si>
  <si>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</si>
  <si>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</si>
  <si>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</si>
  <si>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</si>
  <si>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</si>
  <si>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</si>
  <si>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</si>
  <si>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</si>
  <si>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</si>
  <si>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</si>
  <si>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</si>
  <si>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</si>
  <si>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</si>
  <si>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</si>
  <si>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</si>
  <si>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</si>
  <si>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</si>
  <si>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</si>
  <si>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</si>
  <si>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</si>
  <si>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</si>
  <si>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</si>
  <si>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</si>
  <si>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</si>
  <si>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</si>
  <si>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</si>
  <si>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</si>
  <si>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</si>
  <si>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</si>
  <si>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</si>
  <si>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</si>
  <si>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</si>
  <si>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</si>
  <si>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</si>
  <si>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</si>
  <si>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</si>
  <si>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</si>
  <si>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</si>
  <si>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</si>
  <si>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</si>
  <si>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</si>
  <si>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</si>
  <si>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</si>
  <si>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</si>
  <si>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</si>
  <si>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</si>
  <si>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</si>
  <si>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</si>
  <si>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</si>
  <si>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</si>
  <si>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</si>
  <si>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</si>
  <si>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</si>
  <si>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</si>
  <si>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</si>
  <si>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</si>
  <si>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</si>
  <si>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</si>
  <si>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</si>
  <si>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</si>
  <si>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</si>
  <si>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</si>
  <si>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</si>
  <si>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</si>
  <si>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</si>
  <si>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</si>
  <si>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</si>
  <si>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</si>
  <si>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</si>
  <si>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</si>
  <si>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</si>
  <si>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</si>
  <si>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</si>
  <si>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</si>
  <si>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</si>
  <si>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</si>
  <si>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</si>
  <si>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</si>
  <si>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</si>
  <si>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</si>
  <si>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</si>
  <si>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</si>
  <si>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</si>
  <si>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</si>
  <si>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</si>
  <si>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</si>
  <si>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</si>
  <si>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</si>
  <si>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</si>
  <si>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</si>
  <si>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</si>
  <si>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</si>
  <si>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</si>
  <si>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</si>
  <si>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</si>
  <si>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</si>
  <si>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</si>
  <si>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</si>
  <si>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</si>
  <si>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</si>
  <si>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</si>
  <si>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</si>
  <si>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</si>
  <si>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</si>
  <si>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</si>
  <si>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</si>
  <si>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</si>
  <si>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</si>
  <si>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</si>
  <si>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</si>
  <si>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</si>
  <si>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</si>
  <si>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</si>
  <si>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</si>
  <si>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</si>
  <si>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</si>
  <si>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</si>
  <si>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</si>
  <si>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</si>
  <si>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</si>
  <si>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</si>
  <si>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</si>
  <si>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</si>
  <si>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</si>
  <si>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</si>
  <si>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</si>
  <si>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</si>
  <si>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</si>
  <si>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</si>
  <si>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</si>
  <si>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</si>
  <si>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</si>
  <si>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</si>
  <si>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</si>
  <si>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</si>
  <si>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</si>
  <si>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</si>
  <si>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</si>
  <si>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</si>
  <si>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</si>
  <si>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</si>
  <si>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</si>
  <si>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</si>
  <si>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</si>
  <si>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</si>
  <si>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</si>
  <si>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</si>
  <si>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</si>
  <si>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</si>
  <si>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</si>
  <si>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</si>
  <si>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</si>
  <si>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</si>
  <si>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</si>
  <si>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</si>
  <si>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</si>
  <si>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</si>
  <si>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</si>
  <si>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</si>
  <si>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</si>
  <si>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</si>
  <si>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</si>
  <si>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</si>
  <si>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</si>
  <si>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</si>
  <si>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</si>
  <si>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</si>
  <si>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</si>
  <si>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</si>
  <si>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</si>
  <si>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</si>
  <si>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</si>
  <si>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</si>
  <si>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</si>
  <si>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</si>
  <si>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</si>
  <si>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</si>
  <si>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</si>
  <si>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</si>
  <si>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</si>
  <si>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</si>
  <si>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</si>
  <si>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</si>
  <si>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</si>
  <si>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</si>
  <si>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</si>
  <si>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</si>
  <si>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</si>
  <si>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</si>
  <si>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</si>
  <si>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</si>
  <si>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PCM-20251115-00001121</t>
  </si>
  <si>
    <t>ETA 10 Mins</t>
  </si>
  <si>
    <t>PCM-20251115-00001269</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</si>
  <si>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</si>
  <si>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</si>
  <si>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</si>
  <si>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</si>
  <si>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</si>
  <si>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</si>
  <si>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</si>
  <si>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</si>
  <si>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</si>
  <si>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</si>
  <si>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</si>
  <si>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</si>
  <si>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</si>
  <si>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</si>
  <si>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</si>
  <si>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</si>
  <si>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</si>
  <si>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</si>
  <si>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</si>
  <si>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</si>
  <si>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</si>
  <si>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</si>
  <si>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</si>
  <si>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</si>
  <si>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</si>
  <si>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</si>
  <si>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</si>
  <si>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</si>
  <si>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</si>
  <si>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</si>
  <si>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</si>
  <si>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</si>
  <si>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</si>
  <si>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</si>
  <si>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</si>
  <si>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</si>
  <si>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</si>
  <si>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</si>
  <si>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</si>
  <si>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</si>
  <si>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</si>
  <si>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</si>
  <si>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</si>
  <si>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</si>
  <si>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</si>
  <si>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</si>
  <si>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</si>
  <si>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</si>
  <si>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</si>
  <si>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</si>
  <si>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</si>
  <si>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</si>
  <si>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</si>
  <si>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</si>
  <si>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</si>
  <si>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</si>
  <si>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</si>
  <si>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</si>
  <si>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</si>
  <si>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</si>
  <si>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</si>
  <si>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</si>
  <si>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</si>
  <si>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</si>
  <si>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</si>
  <si>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</si>
  <si>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</si>
  <si>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</si>
  <si>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</si>
  <si>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</si>
  <si>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</si>
  <si>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</si>
  <si>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</si>
  <si>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</si>
  <si>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</si>
  <si>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</si>
  <si>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</si>
  <si>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</si>
  <si>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</si>
  <si>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</si>
  <si>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</si>
  <si>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</si>
  <si>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</si>
  <si>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</si>
  <si>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</si>
  <si>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</si>
  <si>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</si>
  <si>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</si>
  <si>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</si>
  <si>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</si>
  <si>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</si>
  <si>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</si>
  <si>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</si>
  <si>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</si>
  <si>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</si>
  <si>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</si>
  <si>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TT-20251115-01348 // NA</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</si>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</sst>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0000"/>
      <name val="Calibri"/>
    </font>
    <font>
      <sz val="11"/>
      <color rgb="FF005975"/>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21" fillId="0" borderId="9" xfId="0" applyNumberFormat="1" applyFont="1" applyBorder="1" applyAlignment="1">
      <alignment horizontal="center" vertical="center"/>
    </xf>
    <xf numFmtId="0" fontId="34" fillId="0" borderId="1" xfId="0" applyFont="1" applyBorder="1"/>
    <xf numFmtId="165" fontId="9" fillId="9" borderId="8" xfId="0" applyNumberFormat="1" applyFont="1" applyFill="1" applyBorder="1" applyAlignment="1">
      <alignment horizontal="center" vertical="center" wrapText="1"/>
    </xf>
    <xf numFmtId="0" fontId="35" fillId="9"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 totalsRowShown="0" headerRowDxfId="174" dataDxfId="173" headerRowBorderDxfId="171" tableBorderDxfId="172" totalsRowBorderDxfId="170">
  <autoFilter ref="A1:L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 totalsRowShown="0" headerRowDxfId="157" dataDxfId="156" headerRowBorderDxfId="154" tableBorderDxfId="155" totalsRowBorderDxfId="153">
  <autoFilter ref="A1:CJ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4" totalsRowShown="0" headerRowDxfId="48" dataDxfId="47" headerRowBorderDxfId="45" tableBorderDxfId="46" totalsRowBorderDxfId="44">
  <autoFilter ref="A1:L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9" totalsRowShown="0" headerRowDxfId="31" dataDxfId="30" headerRowBorderDxfId="28" tableBorderDxfId="29">
  <autoFilter ref="A1:L1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7" totalsRowShown="0" headerRowDxfId="15" dataDxfId="14" headerRowBorderDxfId="12" tableBorderDxfId="13">
  <autoFilter ref="A1:L1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313.56233993055503</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21514</v>
      </c>
      <c r="E3" s="63" t="s">
        <v>39021</v>
      </c>
      <c r="F3" s="111">
        <v>45976.379050925927</v>
      </c>
      <c r="G3" s="112">
        <f t="shared" ref="G3:G12" ca="1" si="0">IFERROR(NOW()-F3,"")</f>
        <v>0.1317149305541534</v>
      </c>
      <c r="H3" s="111">
        <v>45976.366180555553</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5</v>
      </c>
      <c r="D4" s="109" t="s">
        <v>21472</v>
      </c>
      <c r="E4" s="63" t="s">
        <v>39021</v>
      </c>
      <c r="F4" s="111">
        <v>45976.434270833335</v>
      </c>
      <c r="G4" s="112">
        <f t="shared" ca="1" si="0"/>
        <v>7.6495023145980667E-2</v>
      </c>
      <c r="H4" s="111">
        <v>45976.421377314815</v>
      </c>
      <c r="I4" s="109" t="str">
        <f>IFERROR(VLOOKUP(D4,DB!A:F,6,0),"")</f>
        <v>SCECO</v>
      </c>
      <c r="J4" s="109" t="str">
        <f>IFERROR(VLOOKUP(D4,DB!A:G,7,0),"")</f>
        <v>Vandalized</v>
      </c>
      <c r="K4" s="113" t="s">
        <v>39026</v>
      </c>
      <c r="L4" s="114" t="str">
        <f>IFERROR(VLOOKUP(D4,DB!A:I,9,0),"")</f>
        <v>Latis</v>
      </c>
    </row>
    <row r="5" spans="1:15" ht="15" customHeight="1">
      <c r="A5" s="108"/>
      <c r="B5" s="109" t="str">
        <f>IFERROR(VLOOKUP(D5,DB!A:K,11,0),"")</f>
        <v/>
      </c>
      <c r="C5" s="109"/>
      <c r="D5" s="109"/>
      <c r="E5" s="110"/>
      <c r="F5" s="111"/>
      <c r="G5" s="112">
        <f t="shared" ca="1" si="0"/>
        <v>45976.510765856481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45976.510765856481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45976.510765856481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45976.510765856481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45976.510765856481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45976.510765856481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45976.510765856481</v>
      </c>
      <c r="H11" s="111"/>
      <c r="I11" s="109" t="str">
        <f>IFERROR(VLOOKUP(D11,DB!A:F,6,0),"")</f>
        <v/>
      </c>
      <c r="J11" s="109" t="str">
        <f>IFERROR(VLOOKUP(D11,DB!A:G,7,0),"")</f>
        <v/>
      </c>
      <c r="K11" s="113"/>
      <c r="L11" s="114" t="str">
        <f>IFERROR(VLOOKUP(D11,DB!A:I,9,0),"")</f>
        <v/>
      </c>
    </row>
    <row r="12" spans="1:15" ht="15" customHeight="1">
      <c r="A12" s="117"/>
      <c r="B12" s="118" t="str">
        <f>IFERROR(VLOOKUP(D12,DB!A:K,11,0),"")</f>
        <v/>
      </c>
      <c r="C12" s="118"/>
      <c r="D12" s="118"/>
      <c r="E12" s="119"/>
      <c r="F12" s="120"/>
      <c r="G12" s="121">
        <f t="shared" ca="1" si="0"/>
        <v>45976.510765856481</v>
      </c>
      <c r="H12" s="120"/>
      <c r="I12" s="118" t="str">
        <f>IFERROR(VLOOKUP(D12,DB!A:F,6,0),"")</f>
        <v/>
      </c>
      <c r="J12" s="118" t="str">
        <f>IFERROR(VLOOKUP(D12,DB!A:G,7,0),"")</f>
        <v/>
      </c>
      <c r="K12" s="122"/>
      <c r="L12" s="123" t="str">
        <f>IFERROR(VLOOKUP(D12,DB!A:I,9,0),"")</f>
        <v/>
      </c>
    </row>
    <row r="13" spans="1:15" ht="15" customHeight="1">
      <c r="A13" s="150"/>
      <c r="B13" s="151" t="str">
        <f>IFERROR(VLOOKUP(D13,DB!A:K,11,0),"")</f>
        <v/>
      </c>
      <c r="C13" s="151"/>
      <c r="D13" s="151"/>
      <c r="E13" s="152"/>
      <c r="F13" s="149"/>
      <c r="G13" s="153">
        <f ca="1">IFERROR(NOW()-F13,"")</f>
        <v>45976.510765856481</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45976.510765856481</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45976.510765856481</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45976.510765856481</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45976.510765856481</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45976.510765856481</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45976.510765856481</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45976.510765856481</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45976.510765856481</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45976.510765856481</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45976.510765856481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45976.510765856481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45976.510765856481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45976.510765856481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45976.510765856481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45976.510765856481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45976.510765856481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45976.510765856481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45976.510765856481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45976.510765856481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45976.510765856481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45976.510765856481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45976.510765856481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45976.510765856481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45976.510765856481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45976.510765856481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45976.510765856481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45976.510765856481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45976.510765856481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45976.510765856481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45976.510765856481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45976.510765856481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45976.510765856481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45976.510765856481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45976.510765856481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45976.510765856481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45976.510765856481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45976.510765856481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45976.510765856481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45976.510765856481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45976.510765856481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45976.510765856481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45976.510765856481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45976.510765856481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45976.510765856481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45976.510765856481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45976.510765856481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45976.510765856481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45976.510765856481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45976.510765856481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45976.510765856481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45976.510765856481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45976.510765856481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45976.510765856481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45976.510765856481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45976.510765856481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45976.510765856481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45976.510765856481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45976.510765856481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45976.510765856481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45976.510765856481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45976.510765856481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45976.510765856481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45976.510765856481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45976.510765856481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45976.510765856481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45976.510765856481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45976.510765856481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45976.510765856481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45976.510765856481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45976.510765856481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45976.510765856481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45976.510765856481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45976.510765856481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45976.510765856481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45976.510765856481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45976.510765856481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45976.510765856481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45976.510765856481</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45976.510765856481</v>
      </c>
      <c r="H92" s="149"/>
      <c r="I92" s="151" t="str">
        <f>IFERROR(VLOOKUP(D92,DB!A:F,6,0),"")</f>
        <v/>
      </c>
      <c r="J92" s="151" t="str">
        <f>IFERROR(VLOOKUP(D92,DB!A:G,7,0),"")</f>
        <v/>
      </c>
      <c r="K92" s="154"/>
      <c r="L92" s="155" t="str">
        <f>IFERROR(VLOOKUP(D92,DB!A:I,9,0),"")</f>
        <v/>
      </c>
    </row>
  </sheetData>
  <customSheetViews>
    <customSheetView guid="{F6042A99-DD27-4453-835D-0834D95730CC}" filter="1" showAutoFilter="1">
      <pageMargins left="0" right="0" top="0" bottom="0" header="0" footer="0"/>
      <autoFilter ref="B1:M1" xr:uid="{07D52A69-F242-457E-AC07-D903DB8618A9}"/>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151.51092789351969</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59">
        <v>45976.436342592591</v>
      </c>
      <c r="G4" s="105">
        <f ca="1">IFERROR(NOW()-F4,"-")</f>
        <v>7.442326388991205E-2</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60"/>
      <c r="E5" s="103"/>
      <c r="F5" s="104"/>
      <c r="G5" s="105">
        <f ca="1">IFERROR(NOW()-F5,"-")</f>
        <v>45976.510765856481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45976.510765856481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45976.510765856481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45976.510765856481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45976.510765856481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45976.510765856481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45976.510765856481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45976.510765856481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45976.510765856481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45976.510765856481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45976.510765856481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45976.510765856481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45976.510765856481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45976.510765856481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45976.510765856481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45976.510765856481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45976.510765856481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45976.510765856481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45976.510765856481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45976.510765856481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45976.510765856481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45976.510765856481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45976.510765856481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45976.510765856481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45976.510765856481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45976.510765856481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45976.510765856481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45976.510765856481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27"/>
      <c r="B33" s="128" t="str">
        <f>IFERROR(VLOOKUP(D33,DB!A:K,11,0),"")</f>
        <v/>
      </c>
      <c r="C33" s="128"/>
      <c r="D33" s="128"/>
      <c r="E33" s="129"/>
      <c r="F33" s="130"/>
      <c r="G33" s="131">
        <f ca="1">IFERROR(NOW()-F33,"-")</f>
        <v>45976.510765856481</v>
      </c>
      <c r="H33" s="130"/>
      <c r="I33" s="128" t="str">
        <f>IFERROR(VLOOKUP(D33,DB!A:F,6,0),"")</f>
        <v/>
      </c>
      <c r="J33" s="128" t="str">
        <f>IFERROR(VLOOKUP(D33,DB!A:G,7,0),"")</f>
        <v/>
      </c>
      <c r="K33" s="132"/>
      <c r="L33" s="128" t="str">
        <f>IFERROR(VLOOKUP(D33,DB!A:I,9,0),"")</f>
        <v/>
      </c>
      <c r="M33" s="128"/>
      <c r="N33" s="128"/>
      <c r="O33" s="128"/>
      <c r="P33" s="128"/>
      <c r="Q33" s="128"/>
      <c r="R33" s="128"/>
      <c r="S33" s="128"/>
      <c r="T33" s="128"/>
      <c r="U33" s="128"/>
      <c r="V33" s="128"/>
      <c r="W33" s="128"/>
      <c r="X33" s="128"/>
      <c r="Y33" s="128"/>
      <c r="Z33" s="128"/>
      <c r="AA33" s="128"/>
      <c r="AB33" s="128"/>
      <c r="AC33" s="128"/>
      <c r="AD33" s="128"/>
      <c r="AE33" s="128"/>
      <c r="AF33" s="128"/>
      <c r="AG33" s="128"/>
      <c r="AH33" s="128"/>
      <c r="AI33" s="128"/>
      <c r="AJ33" s="128"/>
      <c r="AK33" s="128"/>
      <c r="AL33" s="128"/>
      <c r="AM33" s="128"/>
      <c r="AN33" s="128"/>
      <c r="AO33" s="128"/>
      <c r="AP33" s="128"/>
      <c r="AQ33" s="128"/>
      <c r="AR33" s="128"/>
      <c r="AS33" s="128"/>
      <c r="AT33" s="128"/>
      <c r="AU33" s="128"/>
      <c r="AV33" s="128"/>
      <c r="AW33" s="128"/>
      <c r="AX33" s="128"/>
      <c r="AY33" s="128"/>
      <c r="AZ33" s="128"/>
      <c r="BA33" s="128"/>
      <c r="BB33" s="128"/>
      <c r="BC33" s="128"/>
      <c r="BD33" s="128"/>
      <c r="BE33" s="128"/>
      <c r="BF33" s="128"/>
      <c r="BG33" s="128"/>
      <c r="BH33" s="128"/>
      <c r="BI33" s="128"/>
      <c r="BJ33" s="128"/>
      <c r="BK33" s="128"/>
      <c r="BL33" s="128"/>
      <c r="BM33" s="128"/>
      <c r="BN33" s="128"/>
      <c r="BO33" s="128"/>
      <c r="BP33" s="128"/>
      <c r="BQ33" s="128"/>
      <c r="BR33" s="128"/>
      <c r="BS33" s="128"/>
      <c r="BT33" s="128"/>
      <c r="BU33" s="128"/>
      <c r="BV33" s="128"/>
      <c r="BW33" s="128"/>
      <c r="BX33" s="128"/>
      <c r="BY33" s="128"/>
      <c r="BZ33" s="128"/>
      <c r="CA33" s="128"/>
      <c r="CB33" s="128"/>
      <c r="CC33" s="128"/>
      <c r="CD33" s="128"/>
      <c r="CE33" s="128"/>
      <c r="CF33" s="128"/>
      <c r="CG33" s="128"/>
      <c r="CH33" s="128"/>
      <c r="CI33" s="128"/>
      <c r="CJ33" s="133"/>
    </row>
  </sheetData>
  <dataValidations count="2">
    <dataValidation allowBlank="1" showInputMessage="1" showErrorMessage="1" sqref="E1" xr:uid="{4D935161-CDD3-4592-B877-3FB59C99E142}"/>
    <dataValidation type="list" allowBlank="1" showInputMessage="1" showErrorMessage="1" sqref="E3:E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45976.510765856481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45976.510765856481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45976.510765856481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45976.510765856481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45976.510765856481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45976.510765856481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45976.510765856481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45976.510765856481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45976.510765856481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45976.510765856481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45976.510765856481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45976.510765856481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45976.510765856481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45976.510765856481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45976.510765856481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45976.510765856481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45976.510765856481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45976.510765856481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45976.510765856481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45976.510765856481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45976.510765856481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45976.510765856481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45976.510765856481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45976.510765856481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45976.510765856481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45976.510765856481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45976.510765856481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45976.510765856481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45976.510765856481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45976.510765856481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45976.510765856481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45976.510765856481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45976.510765856481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45976.510765856481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45976.510765856481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45976.510765856481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45976.510765856481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45976.510765856481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45976.510765856481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45976.510765856481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45976.510765856481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45976.510765856481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45976.510765856481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45976.510765856481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45976.510765856481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45976.510765856481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45976.510765856481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45976.510765856481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45976.510765856481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45976.510765856481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45976.510765856481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45976.510765856481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45976.510765856481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45976.510765856481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45976.510765856481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45976.510765856481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45976.510765856481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45976.510765856481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45976.510765856481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45976.510765856481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45976.510765856481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45976.510765856481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45976.510765856481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45976.510765856481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45976.510765856481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45976.510765856481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45976.510765856481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45976.510765856481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45976.510765856481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45976.510765856481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45976.510765856481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45976.510765856481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45976.510765856481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45976.510765856481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45976.510765856481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45976.510765856481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45976.510765856481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45976.510765856481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45976.510765856481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45976.510765856481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45976.510765856481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45976.510765856481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45976.510765856481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45976.510765856481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45976.510765856481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45976.510765856481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45976.510765856481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45976.510765856481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45976.510765856481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45976.510765856481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45976.510765856481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45976.510765856481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45976.510765856481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45976.510765856481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45976.510765856481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45976.510765856481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45976.510765856481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45976.510765856481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45976.510765856481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45976.510765856481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45976.510765856481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45976.510765856481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45976.510765856481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45976.510765856481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45976.510765856481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45976.510765856481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45976.510765856481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45976.510765856481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45976.510765856481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45976.510765856481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45976.510765856481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45976.510765856481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45976.510765856481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45976.510765856481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45976.510765856481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45976.510765856481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45976.510765856481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45976.510765856481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45976.510765856481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45976.510765856481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45976.510765856481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45976.510765856481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45976.510765856481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45976.510765856481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45976.510765856481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45976.510765856481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45976.510765856481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45976.510765856481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45976.510765856481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45976.510765856481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45976.510765856481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45976.510765856481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45976.510765856481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45976.510765856481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45976.510765856481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45976.510765856481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45976.510765856481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45976.510765856481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45976.510765856481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45976.510765856481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45976.510765856481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45976.510765856481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45976.510765856481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45976.510765856481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45976.510765856481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45976.510765856481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45976.510765856481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45976.510765856481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45976.510765856481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45976.510765856481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45976.510765856481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45976.510765856481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45976.510765856481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45976.510765856481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45976.510765856481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45976.510765856481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45976.510765856481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45976.510765856481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45976.510765856481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45976.510765856481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45976.510765856481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45976.510765856481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45976.510765856481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45976.510765856481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45976.510765856481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45976.510765856481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45976.510765856481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45976.510765856481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45976.510765856481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45976.510765856481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45976.510765856481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45976.510765856481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45976.510765856481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45976.510765856481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45976.510765856481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45976.510765856481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45976.510765856481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45976.510765856481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45976.510765856481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45976.510765856481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45976.510765856481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45976.510765856481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45976.510765856481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45976.510765856481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45976.510765856481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45976.510765856481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45976.510765856481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45976.510765856481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45976.510765856481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45976.510765856481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45976.510765856481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45976.510765856481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45976.510765856481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45976.510765856481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45976.510765856481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45976.510765856481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45976.510765856481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45976.510765856481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45976.510765856481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45976.510765856481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45976.510765856481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45976.510765856481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45976.510765856481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45976.510765856481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45976.510765856481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45976.510765856481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45976.510765856481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45976.510765856481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45976.510765856481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45976.510765856481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45976.510765856481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45976.510765856481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45976.510765856481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45976.510765856481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45976.510765856481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45976.510765856481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45976.510765856481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45976.510765856481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45976.510765856481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45976.510765856481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45976.510765856481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45976.510765856481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45976.510765856481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45976.510765856481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45976.510765856481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45976.510765856481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45976.510765856481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45976.510765856481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45976.510765856481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45976.510765856481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45976.510765856481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45976.510765856481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45976.510765856481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45976.510765856481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45976.510765856481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45976.510765856481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45976.510765856481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45976.510765856481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45976.510765856481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45976.510765856481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45976.510765856481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45976.510765856481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45976.510765856481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45976.510765856481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45976.510765856481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45976.510765856481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45976.510765856481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45976.510765856481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45976.510765856481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45976.510765856481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45976.510765856481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45976.510765856481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45976.510765856481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45976.510765856481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45976.510765856481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45976.510765856481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45976.510765856481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45976.510765856481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45976.510765856481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45976.510765856481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45976.510765856481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45976.510765856481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45976.510765856481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45976.510765856481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45976.510765856481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45976.510765856481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45976.510765856481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45976.510765856481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45976.510765856481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45976.510765856481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45976.510765856481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45976.510765856481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45976.510765856481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45976.510765856481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45976.510765856481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45976.510765856481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45976.510765856481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45976.510765856481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45976.510765856481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45976.510765856481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45976.510765856481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45976.510765856481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45976.510765856481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45976.510765856481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45976.510765856481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45976.510765856481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45976.510765856481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45976.510765856481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45976.510765856481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45976.510765856481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45976.510765856481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45976.510765856481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45976.510765856481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45976.510765856481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45976.510765856481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45976.510765856481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45976.510765856481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45976.510765856481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45976.510765856481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45976.510765856481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45976.510765856481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45976.510765856481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45976.510765856481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45976.510765856481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45976.510765856481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45976.510765856481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45976.510765856481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45976.510765856481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45976.510765856481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45976.510765856481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45976.510765856481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45976.510765856481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45976.510765856481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45976.510765856481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45976.510765856481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45976.510765856481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45976.510765856481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45976.510765856481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45976.510765856481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45976.510765856481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45976.510765856481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45976.510765856481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45976.510765856481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45976.510765856481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45976.510765856481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45976.510765856481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45976.510765856481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45976.510765856481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45976.510765856481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45976.510765856481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45976.510765856481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45976.510765856481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45976.510765856481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45976.510765856481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45976.510765856481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45976.510765856481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45976.510765856481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45976.510765856481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45976.510765856481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45976.510765856481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45976.510765856481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45976.510765856481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45976.510765856481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45976.510765856481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45976.510765856481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45976.510765856481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45976.510765856481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45976.510765856481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45976.510765856481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45976.510765856481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45976.510765856481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45976.510765856481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45976.510765856481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45976.510765856481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45976.510765856481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45976.510765856481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45976.510765856481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45976.510765856481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45976.510765856481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45976.510765856481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45976.510765856481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45976.510765856481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45976.510765856481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45976.510765856481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45976.510765856481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45976.510765856481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45976.510765856481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45976.510765856481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45976.510765856481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45976.510765856481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45976.510765856481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45976.510765856481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45976.510765856481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45976.510765856481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45976.510765856481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45976.510765856481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45976.510765856481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45976.510765856481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45976.510765856481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45976.510765856481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45976.510765856481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45976.510765856481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45976.510765856481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45976.510765856481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45976.510765856481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45976.510765856481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45976.510765856481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45976.510765856481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45976.510765856481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45976.510765856481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45976.510765856481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45976.510765856481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45976.510765856481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45976.510765856481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45976.510765856481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45976.510765856481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45976.510765856481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45976.510765856481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45976.510765856481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45976.510765856481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45976.510765856481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45976.510765856481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45976.510765856481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45976.510765856481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45976.510765856481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45976.510765856481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45976.510765856481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45976.510765856481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45976.510765856481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45976.510765856481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45976.510765856481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45976.510765856481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45976.510765856481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45976.510765856481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45976.510765856481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45976.510765856481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45976.510765856481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45976.510765856481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45976.510765856481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45976.510765856481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45976.510765856481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45976.510765856481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45976.510765856481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45976.510765856481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45976.510765856481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45976.510765856481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45976.510765856481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45976.510765856481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45976.510765856481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45976.510765856481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45976.510765856481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45976.510765856481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45976.510765856481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45976.510765856481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45976.510765856481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45976.510765856481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45976.510765856481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45976.510765856481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45976.510765856481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45976.510765856481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45976.510765856481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45976.510765856481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45976.510765856481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45976.510765856481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45976.510765856481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45976.510765856481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45976.510765856481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45976.510765856481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45976.510765856481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45976.510765856481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45976.510765856481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45976.510765856481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45976.510765856481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45976.510765856481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45976.510765856481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45976.510765856481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45976.510765856481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45976.510765856481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45976.510765856481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45976.510765856481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45976.510765856481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45976.510765856481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45976.510765856481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45976.510765856481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45976.510765856481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45976.510765856481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45976.510765856481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45976.510765856481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45976.510765856481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45976.510765856481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45976.510765856481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45976.510765856481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45976.510765856481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45976.510765856481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45976.510765856481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45976.510765856481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45976.510765856481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45976.510765856481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45976.510765856481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45976.510765856481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45976.510765856481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45976.510765856481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45976.510765856481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45976.510765856481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45976.510765856481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45976.510765856481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45976.510765856481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45976.510765856481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45976.510765856481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45976.510765856481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45976.510765856481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45976.510765856481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45976.510765856481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45976.510765856481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45976.510765856481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45976.510765856481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45976.510765856481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45976.510765856481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45976.510765856481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45976.510765856481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45976.510765856481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45976.510765856481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45976.510765856481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45976.510765856481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45976.510765856481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45976.510765856481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45976.510765856481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45976.510765856481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45976.510765856481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45976.510765856481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45976.510765856481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45976.510765856481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45976.510765856481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45976.510765856481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45976.510765856481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45976.510765856481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45976.510765856481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45976.510765856481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45976.510765856481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45976.510765856481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45976.510765856481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45976.510765856481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45976.510765856481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45976.510765856481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45976.510765856481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45976.510765856481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45976.510765856481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45976.510765856481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45976.510765856481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45976.510765856481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45976.510765856481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45976.510765856481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45976.510765856481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45976.510765856481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45976.510765856481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45976.510765856481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45976.510765856481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45976.510765856481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45976.510765856481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45976.510765856481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45976.510765856481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45976.510765856481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45976.510765856481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45976.510765856481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45976.510765856481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45976.510765856481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45976.510765856481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45976.510765856481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45976.510765856481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45976.510765856481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45976.510765856481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45976.510765856481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45976.510765856481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45976.510765856481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45976.510765856481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45976.510765856481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45976.510765856481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45976.510765856481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45976.510765856481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45976.510765856481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45976.510765856481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45976.510765856481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45976.510765856481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45976.510765856481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45976.510765856481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45976.510765856481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45976.510765856481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45976.510765856481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45976.510765856481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45976.510765856481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45976.510765856481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45976.510765856481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45976.510765856481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45976.510765856481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45976.510765856481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45976.510765856481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45976.510765856481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45976.510765856481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45976.510765856481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45976.510765856481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45976.510765856481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45976.510765856481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45976.510765856481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45976.510765856481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45976.510765856481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45976.510765856481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45976.510765856481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45976.510765856481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45976.510765856481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45976.510765856481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45976.510765856481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45976.510765856481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45976.510765856481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45976.510765856481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45976.510765856481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45976.510765856481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45976.510765856481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45976.510765856481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45976.510765856481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45976.510765856481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45976.510765856481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45976.510765856481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45976.510765856481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45976.510765856481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45976.510765856481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45976.510765856481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45976.510765856481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45976.510765856481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45976.510765856481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45976.510765856481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45976.510765856481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45976.510765856481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45976.510765856481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45976.510765856481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45976.510765856481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45976.510765856481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45976.510765856481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45976.510765856481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45976.510765856481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45976.510765856481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45976.510765856481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45976.510765856481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45976.510765856481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45976.510765856481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45976.510765856481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45976.510765856481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45976.510765856481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45976.510765856481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45976.510765856481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45976.510765856481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45976.510765856481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45976.510765856481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45976.510765856481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45976.510765856481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45976.510765856481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45976.510765856481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45976.510765856481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45976.510765856481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45976.510765856481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45976.510765856481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45976.510765856481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45976.510765856481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45976.510765856481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45976.510765856481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45976.510765856481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45976.510765856481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45976.510765856481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45976.510765856481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45976.510765856481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45976.510765856481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45976.510765856481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45976.510765856481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45976.510765856481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45976.510765856481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45976.510765856481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45976.510765856481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45976.510765856481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45976.510765856481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45976.510765856481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45976.510765856481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45976.510765856481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45976.510765856481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45976.510765856481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45976.510765856481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45976.510765856481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45976.510765856481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45976.510765856481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45976.510765856481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45976.510765856481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45976.510765856481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45976.510765856481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45976.510765856481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45976.510765856481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45976.510765856481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45976.510765856481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45976.510765856481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45976.510765856481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45976.510765856481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45976.510765856481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45976.510765856481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45976.510765856481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45976.510765856481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45976.510765856481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45976.510765856481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45976.510765856481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45976.510765856481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45976.510765856481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45976.510765856481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45976.510765856481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45976.510765856481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45976.510765856481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45976.510765856481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45976.510765856481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45976.510765856481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45976.510765856481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45976.510765856481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45976.510765856481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45976.510765856481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45976.510765856481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45976.510765856481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45976.510765856481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45976.510765856481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45976.510765856481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45976.510765856481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45976.510765856481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45976.510765856481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45976.510765856481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45976.510765856481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45976.510765856481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45976.510765856481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45976.510765856481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45976.510765856481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45976.510765856481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45976.510765856481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45976.510765856481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45976.510765856481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45976.510765856481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45976.510765856481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45976.510765856481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45976.510765856481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45976.510765856481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45976.510765856481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45976.510765856481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45976.510765856481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45976.510765856481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45976.510765856481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45976.510765856481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45976.510765856481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45976.510765856481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45976.510765856481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45976.510765856481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45976.510765856481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45976.510765856481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45976.510765856481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45976.510765856481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45976.510765856481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45976.510765856481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45976.510765856481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45976.510765856481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45976.510765856481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45976.510765856481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45976.510765856481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45976.510765856481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45976.510765856481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45976.510765856481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45976.510765856481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45976.510765856481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45976.510765856481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45976.510765856481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45976.510765856481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45976.510765856481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45976.510765856481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45976.510765856481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45976.510765856481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45976.510765856481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45976.510765856481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45976.510765856481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45976.510765856481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45976.510765856481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45976.510765856481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45976.510765856481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45976.510765856481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45976.510765856481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45976.510765856481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45976.510765856481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45976.510765856481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45976.510765856481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45976.510765856481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45976.510765856481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45976.510765856481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45976.510765856481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45976.510765856481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45976.510765856481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45976.510765856481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45976.510765856481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45976.510765856481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45976.510765856481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45976.510765856481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45976.510765856481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45976.510765856481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45976.510765856481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45976.510765856481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45976.510765856481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45976.510765856481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45976.510765856481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45976.510765856481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45976.510765856481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45976.510765856481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45976.510765856481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45976.510765856481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45976.510765856481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45976.510765856481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45976.510765856481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45976.510765856481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45976.510765856481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45976.510765856481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45976.510765856481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45976.510765856481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45976.510765856481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45976.510765856481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45976.510765856481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45976.510765856481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45976.510765856481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45976.510765856481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45976.510765856481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45976.510765856481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45976.510765856481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45976.510765856481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45976.510765856481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45976.510765856481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45976.510765856481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45976.510765856481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45976.510765856481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45976.510765856481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45976.510765856481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45976.510765856481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45976.510765856481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45976.510765856481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45976.510765856481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45976.510765856481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45976.510765856481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45976.510765856481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45976.510765856481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45976.510765856481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45976.510765856481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45976.510765856481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45976.510765856481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45976.510765856481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45976.510765856481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45976.510765856481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45976.510765856481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45976.510765856481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45976.510765856481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45976.510765856481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45976.510765856481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45976.510765856481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45976.510765856481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45976.510765856481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45976.510765856481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45976.510765856481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45976.510765856481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45976.510765856481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45976.510765856481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45976.510765856481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45976.510765856481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45976.510765856481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45976.510765856481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45976.510765856481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45976.510765856481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45976.510765856481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45976.510765856481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45976.510765856481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45976.510765856481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45976.510765856481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45976.510765856481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45976.510765856481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45976.510765856481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45976.510765856481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45976.510765856481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45976.510765856481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45976.510765856481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45976.510765856481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45976.510765856481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45976.510765856481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45976.510765856481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45976.510765856481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45976.510765856481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45976.510765856481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45976.510765856481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45976.510765856481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45976.510765856481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45976.510765856481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45976.510765856481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45976.510765856481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45976.510765856481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45976.510765856481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45976.510765856481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45976.510765856481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45976.510765856481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45976.510765856481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45976.510765856481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45976.510765856481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45976.510765856481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45976.510765856481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45976.510765856481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45976.510765856481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45976.510765856481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45976.510765856481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45976.510765856481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45976.510765856481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45976.510765856481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45976.510765856481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45976.510765856481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45976.510765856481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45976.510765856481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45976.510765856481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45976.510765856481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45976.510765856481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45976.510765856481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45976.510765856481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45976.510765856481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45976.510765856481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45976.510765856481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45976.510765856481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45976.510765856481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45976.510765856481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45976.510765856481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45976.510765856481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45976.510765856481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45976.510765856481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45976.510765856481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45976.510765856481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45976.510765856481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45976.510765856481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45976.510765856481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45976.510765856481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45976.510765856481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45976.510765856481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45976.510765856481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45976.510765856481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45976.510765856481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45976.510765856481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45976.510765856481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45976.510765856481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45976.510765856481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45976.510765856481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45976.510765856481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45976.510765856481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45976.510765856481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45976.510765856481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45976.510765856481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45976.510765856481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45976.510765856481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45976.510765856481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45976.510765856481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45976.510765856481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45976.510765856481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45976.510765856481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45976.510765856481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45976.510765856481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45976.510765856481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45976.510765856481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45976.510765856481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45976.510765856481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45976.510765856481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45976.510765856481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45976.510765856481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45976.510765856481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45976.510765856481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45976.510765856481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45976.510765856481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45976.510765856481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45976.510765856481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45976.510765856481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45976.510765856481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45976.510765856481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45976.510765856481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45976.510765856481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45976.510765856481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45976.510765856481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45976.510765856481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45976.510765856481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45976.510765856481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45976.510765856481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45976.510765856481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45976.510765856481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45976.510765856481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45976.510765856481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45976.510765856481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45976.510765856481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45976.510765856481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45976.510765856481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45976.510765856481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45976.510765856481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45976.510765856481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45976.510765856481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45976.510765856481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45976.510765856481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45976.510765856481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45976.510765856481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45976.510765856481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45976.510765856481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45976.510765856481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45976.510765856481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45976.510765856481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45976.510765856481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45976.510765856481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45976.510765856481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45976.510765856481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45976.510765856481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45976.510765856481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45976.510765856481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45976.510765856481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45976.510765856481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45976.510765856481</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4"/>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273.03004826388496</v>
      </c>
      <c r="H2" s="96">
        <v>45703.474768518521</v>
      </c>
      <c r="I2" s="96" t="str">
        <f>IFERROR(VLOOKUP(D2,DB!A:F,6,0),"")</f>
        <v>SCECO</v>
      </c>
      <c r="J2" s="96" t="str">
        <f>IFERROR(VLOOKUP(D2,DB!A:G,7,0),"")</f>
        <v>Dead</v>
      </c>
      <c r="K2" s="98" t="s">
        <v>39113</v>
      </c>
      <c r="L2" s="92" t="str">
        <f>IFERROR(VLOOKUP(D2,DB!A:I,9,0),"")</f>
        <v>Latis</v>
      </c>
    </row>
    <row r="3" spans="1:16" ht="15" customHeight="1">
      <c r="A3" s="135"/>
      <c r="B3" s="135" t="str">
        <f>IFERROR(VLOOKUP(D3,DB!A:K,11,0),"")</f>
        <v/>
      </c>
      <c r="C3" s="94"/>
      <c r="D3" s="92"/>
      <c r="E3" s="95"/>
      <c r="F3" s="96"/>
      <c r="G3" s="97">
        <f ca="1">IFERROR(NOW()-F3,"")</f>
        <v>45976.510765856481</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45976.510765856481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45976.510765856481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45976.510765856481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45976.510765624997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45976.510765624997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45976.510765624997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45976.510765624997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45976.510765856481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45976.510765856481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45976.510765856481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45976.510765856481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45976.510765856481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45976.510765856481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45976.510765856481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45976.510765856481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45976.510765856481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45976.510765856481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45976.510765856481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45976.510765856481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45976.510765856481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45976.510765856481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45976.510765856481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45976.510765856481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45976.510765856481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45976.510765856481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45976.510765856481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45976.510765856481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45976.510765856481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45976.510765856481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45976.510765856481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45976.510765856481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45976.510765856481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45976.510765856481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45976.510765856481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45976.510765856481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45976.510765856481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45976.510765856481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45976.510765856481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45976.510765856481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45976.510765856481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45976.510765856481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45976.510765856481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45976.510765856481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45976.510765856481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45976.510765856481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45976.510765856481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45976.510765856481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45976.510765856481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45976.510765856481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45976.510765856481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45976.510765856481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45976.510765856481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45976.510765856481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45976.510765856481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45976.510765856481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45976.510765856481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45976.510765856481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45976.510765856481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45976.510765856481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45976.510765856481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45976.510765856481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45976.510765856481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45976.510765856481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45976.510765856481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45976.510765856481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45976.510765856481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45976.510765856481</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45976.510765856481</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45976.510765856481</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45976.510765856481</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45976.510765856481</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45976.510765856481</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45976.510765856481</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45976.510765856481</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45976.510765856481</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45976.510765856481</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45976.510765856481</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45976.510765856481</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45976.510765856481</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45976.510765856481</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45976.510765856481</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45976.510765856481</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45976.510765856481</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45976.510765856481</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45976.510765856481</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45976.510765856481</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45976.510765856481</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45976.510765856481</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45976.510765856481</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45976.510765856481</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45976.510765856481</v>
      </c>
      <c r="H94" s="96"/>
      <c r="I94" s="135" t="str">
        <f>IFERROR(VLOOKUP(D94,DB!A:F,6,0),"")</f>
        <v/>
      </c>
      <c r="J94" s="135" t="str">
        <f>IFERROR(VLOOKUP(D94,DB!A:G,7,0),"")</f>
        <v/>
      </c>
      <c r="K94" s="98"/>
      <c r="L94" s="92" t="str">
        <f>IFERROR(VLOOKUP(D94,DB!A:I,9,0),"")</f>
        <v/>
      </c>
    </row>
  </sheetData>
  <dataValidations count="2">
    <dataValidation allowBlank="1" showInputMessage="1" showErrorMessage="1" sqref="E1" xr:uid="{A4F81451-56CC-4543-9497-104C4E44EE4B}"/>
    <dataValidation type="list" allowBlank="1" showInputMessage="1" showErrorMessage="1" sqref="E2:E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9"/>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39114</v>
      </c>
      <c r="B2" s="37" t="str">
        <f>IFERROR(VLOOKUP(D2,DB!A:K,11,0),"")</f>
        <v>R5</v>
      </c>
      <c r="C2" s="37">
        <v>3</v>
      </c>
      <c r="D2" s="107" t="s">
        <v>36011</v>
      </c>
      <c r="E2" s="37" t="s">
        <v>39021</v>
      </c>
      <c r="F2" s="38">
        <v>45891.832060185188</v>
      </c>
      <c r="G2" s="116">
        <f ca="1">IFERROR(NOW()-F2,"")</f>
        <v>84.678705671292846</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39104</v>
      </c>
      <c r="F3" s="38">
        <v>45926.188877314817</v>
      </c>
      <c r="G3" s="116">
        <f t="shared" ref="G3" ca="1" si="0">IFERROR(NOW()-F3,"")</f>
        <v>50.321888541664521</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39104</v>
      </c>
      <c r="F4" s="125">
        <v>45948.661111111112</v>
      </c>
      <c r="G4" s="126">
        <f t="shared" ref="G4" ca="1" si="1">IFERROR(NOW()-F4,"")</f>
        <v>27.849654745368753</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4"/>
      <c r="G6" s="126">
        <f t="shared" ref="G6:G52" ca="1" si="2">IFERROR(NOW()-F6,"")</f>
        <v>45976.510765856481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45976.510765856481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45976.510765856481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45976.510765856481</v>
      </c>
      <c r="H9" s="125"/>
      <c r="I9" s="124" t="str">
        <f>IFERROR(VLOOKUP(D9,DB!A:F,6,0),"")</f>
        <v/>
      </c>
      <c r="J9" s="124" t="str">
        <f>IFERROR(VLOOKUP(D9,DB!A:G,7,0),"")</f>
        <v/>
      </c>
      <c r="K9" s="124"/>
      <c r="L9" s="124" t="str">
        <f>IFERROR(VLOOKUP(D9,DB!A:I,9,0),"")</f>
        <v/>
      </c>
    </row>
    <row r="10" spans="1:13">
      <c r="A10" s="124"/>
      <c r="B10" s="124" t="str">
        <f>IFERROR(VLOOKUP(D10,DB!A:K,11,0),"")</f>
        <v/>
      </c>
      <c r="C10" s="124"/>
      <c r="D10" s="158"/>
      <c r="E10" s="124"/>
      <c r="F10" s="124"/>
      <c r="G10" s="126">
        <f t="shared" ca="1" si="2"/>
        <v>45976.510765856481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45976.510765856481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45976.510765856481</v>
      </c>
      <c r="H12" s="125"/>
      <c r="I12" s="124" t="str">
        <f>IFERROR(VLOOKUP(D12,DB!A:F,6,0),"")</f>
        <v/>
      </c>
      <c r="J12" s="124" t="str">
        <f>IFERROR(VLOOKUP(D12,DB!A:G,7,0),"")</f>
        <v/>
      </c>
      <c r="K12" s="124"/>
      <c r="L12" s="124" t="str">
        <f>IFERROR(VLOOKUP(D12,DB!A:I,9,0),"")</f>
        <v/>
      </c>
    </row>
    <row r="13" spans="1:13">
      <c r="A13" s="124"/>
      <c r="B13" s="124" t="str">
        <f>IFERROR(VLOOKUP(D13,DB!A:K,11,0),"")</f>
        <v/>
      </c>
      <c r="C13" s="124"/>
      <c r="D13" s="156"/>
      <c r="E13" s="124"/>
      <c r="F13" s="124"/>
      <c r="G13" s="126">
        <f t="shared" ca="1" si="2"/>
        <v>45976.510765856481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45976.510765856481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45976.510765856481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45976.510765856481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45976.510765856481</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45976.510765856481</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45976.510765856481</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45976.510765856481</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45976.510765856481</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45976.510765856481</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45976.510765856481</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45976.510765856481</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45976.510765856481</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45976.510765856481</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45976.510765856481</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45976.510765856481</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45976.510765856481</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45976.510765856481</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45976.510765856481</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45976.510765856481</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45976.510765856481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45976.510765856481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45976.510765856481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45976.510765856481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45976.510765856481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45976.510765856481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45976.510765856481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45976.510765856481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45976.510765856481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45976.510765856481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45976.510765856481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45976.510765856481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45976.510765856481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2"/>
        <v>45976.510765856481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45976.510765856481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45976.510765856481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45976.510765856481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45976.510765856481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45976.510765856481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45976.510765856481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ref="G53:G116" ca="1" si="3">IFERROR(NOW()-F53,"")</f>
        <v>45976.510765856481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45976.510765856481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45976.510765856481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45976.510765856481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45976.510765856481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45976.510765856481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45976.510765856481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45976.510765856481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45976.510765856481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45976.510765856481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45976.510765856481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45976.510765856481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45976.510765856481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45976.510765856481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45976.510765856481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45976.510765856481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45976.510765856481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45976.510765856481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45976.510765856481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45976.510765856481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45976.510765856481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45976.510765856481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45976.510765856481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45976.510765856481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45976.510765856481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45976.510765856481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45976.510765856481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45976.510765856481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45976.510765856481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45976.510765856481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45976.510765856481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45976.510765856481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45976.510765856481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45976.510765856481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45976.510765856481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45976.510765856481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45976.510765856481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45976.510765856481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45976.510765856481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45976.510765856481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45976.510765856481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45976.510765856481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45976.510765856481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45976.510765856481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45976.510765856481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45976.510765856481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45976.510765856481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45976.510765856481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45976.510765856481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45976.510765856481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45976.510765856481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45976.510765856481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45976.510765856481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45976.510765856481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45976.510765856481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45976.510765856481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45976.510765856481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45976.510765856481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45976.510765856481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45976.510765856481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45976.510765856481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45976.510765856481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45976.510765856481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45976.510765856481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ref="G117:G180" ca="1" si="4">IFERROR(NOW()-F117,"")</f>
        <v>45976.510765856481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45976.510765856481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45976.510765856481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45976.510765856481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45976.510765856481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45976.510765856481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45976.510765856481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45976.510765856481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45976.510765856481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45976.510765856481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45976.510765856481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45976.510765856481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45976.510765856481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45976.510765856481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45976.510765856481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45976.510765856481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45976.510765856481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45976.510765856481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45976.510765856481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45976.510765856481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45976.510765856481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45976.510765856481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45976.510765856481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45976.510765856481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45976.510765856481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45976.510765856481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45976.510765856481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45976.510765856481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45976.510765856481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45976.510765856481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45976.510765856481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45976.510765856481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45976.510765856481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45976.510765856481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45976.510765856481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45976.510765856481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45976.510765856481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45976.510765856481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45976.510765856481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45976.510765856481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45976.510765856481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45976.510765856481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45976.510765856481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45976.510765856481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45976.510765856481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45976.510765856481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45976.510765856481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45976.510765856481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45976.510765856481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45976.510765856481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45976.510765856481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45976.510765856481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45976.510765856481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45976.510765856481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45976.510765856481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45976.510765856481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45976.510765856481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45976.510765856481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45976.510765856481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45976.510765856481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45976.510765856481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45976.510765856481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45976.510765856481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45976.510765856481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ref="G181:G244" ca="1" si="5">IFERROR(NOW()-F181,"")</f>
        <v>45976.510765856481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45976.510765856481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45976.510765856481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45976.510765856481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45976.510765856481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45976.510765856481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45976.510765856481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45976.510765856481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45976.510765856481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45976.510765856481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45976.510765856481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45976.510765856481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45976.510765856481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45976.510765856481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45976.510765856481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45976.510765856481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45976.510765856481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45976.510765856481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45976.510765856481</v>
      </c>
      <c r="H199" s="124"/>
      <c r="I199" s="124" t="str">
        <f>IFERROR(VLOOKUP(D199,DB!A:F,6,0),"")</f>
        <v/>
      </c>
      <c r="J199" s="124" t="str">
        <f>IFERROR(VLOOKUP(D199,DB!A:G,7,0),"")</f>
        <v/>
      </c>
      <c r="K199" s="124"/>
      <c r="L199" s="124" t="str">
        <f>IFERROR(VLOOKUP(D199,DB!A:I,9,0),"")</f>
        <v/>
      </c>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sheetData>
  <dataValidations count="2">
    <dataValidation allowBlank="1" showInputMessage="1" showErrorMessage="1" sqref="E1" xr:uid="{920C6338-E771-4DAE-8C89-92A9093EA4DE}"/>
    <dataValidation type="list" allowBlank="1" showInputMessage="1" showErrorMessage="1" sqref="E2:E1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7"/>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39122</v>
      </c>
      <c r="B2" s="141" t="str">
        <f>IFERROR(VLOOKUP(D2,DB!A:K,11,0),"")</f>
        <v>R6</v>
      </c>
      <c r="C2" s="142">
        <v>5</v>
      </c>
      <c r="D2" s="141" t="s">
        <v>32023</v>
      </c>
      <c r="E2" s="124" t="s">
        <v>39021</v>
      </c>
      <c r="F2" s="157"/>
      <c r="G2" s="75">
        <f ca="1">IFERROR(NOW()-F2,"-")</f>
        <v>45976.510765624997</v>
      </c>
      <c r="H2" s="143">
        <v>45976.443136574075</v>
      </c>
      <c r="I2" s="141" t="str">
        <f>IFERROR(VLOOKUP(D2,DB!A:F,6,0),"")</f>
        <v>SCECO</v>
      </c>
      <c r="J2" s="141" t="str">
        <f>IFERROR(VLOOKUP(D2,DB!A:G,7,0),"")</f>
        <v>Vandalized+No BB Design</v>
      </c>
      <c r="K2" s="144" t="s">
        <v>39123</v>
      </c>
      <c r="L2" s="145" t="str">
        <f>IFERROR(VLOOKUP(D2,DB!A:I,9,0),"")</f>
        <v>Latis</v>
      </c>
    </row>
    <row r="3" spans="1:16382" ht="31.5" customHeight="1">
      <c r="A3" s="140"/>
      <c r="B3" s="141" t="str">
        <f>IFERROR(VLOOKUP(D3,DB!A:K,11,0),"")</f>
        <v/>
      </c>
      <c r="C3" s="142"/>
      <c r="D3" s="141"/>
      <c r="E3" s="124"/>
      <c r="F3" s="143"/>
      <c r="G3" s="105">
        <f t="shared" ref="G3:G19" ca="1" si="0">IFERROR(NOW()-F3,"-")</f>
        <v>45976.510765856481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45976.510765856481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45976.510765856481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45976.510765856481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45976.510765856481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45976.510765856481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45976.510765856481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45976.510765856481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45976.510765856481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45976.510765856481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45976.510765856481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45976.510765856481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45976.510765856481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45976.510765856481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45976.510765856481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45976.510765856481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45976.510765856481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ref="G20:G83" ca="1" si="1">IFERROR(NOW()-F20,"-")</f>
        <v>45976.510765856481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45976.510765856481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45976.510765856481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45976.510765856481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45976.510765856481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45976.510765856481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45976.510765856481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45976.510765856481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45976.510765856481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45976.510765856481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45976.510765856481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45976.510765856481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45976.510765856481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45976.510765856481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45976.510765856481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45976.510765856481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45976.510765856481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45976.510765856481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45976.510765856481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45976.510765856481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45976.510765856481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45976.510765856481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45976.510765856481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45976.510765856481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45976.510765856481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45976.510765856481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45976.510765856481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45976.510765856481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45976.510765856481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45976.510765856481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45976.510765856481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45976.510765856481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45976.510765856481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45976.510765856481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45976.510765856481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45976.510765856481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45976.510765856481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45976.510765856481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45976.510765856481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45976.510765856481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45976.510765856481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45976.510765856481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45976.510765856481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45976.510765856481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45976.510765856481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45976.510765856481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45976.510765856481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45976.510765856481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45976.510765856481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45976.510765856481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45976.510765856481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45976.510765856481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45976.510765856481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45976.510765856481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45976.510765856481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45976.510765856481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45976.510765856481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45976.510765856481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45976.510765856481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45976.510765856481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45976.510765856481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45976.510765856481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45976.510765856481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45976.510765856481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ref="G84:G117" ca="1" si="2">IFERROR(NOW()-F84,"-")</f>
        <v>45976.510765856481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45976.510765856481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45976.510765856481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45976.510765856481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45976.510765856481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45976.510765856481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45976.510765856481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45976.510765856481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45976.510765856481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45976.510765856481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45976.510765856481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45976.510765856481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45976.510765856481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45976.510765856481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45976.510765856481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45976.510765856481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45976.510765856481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45976.510765856481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45976.510765856481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45976.510765856481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45976.510765856481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45976.510765856481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45976.510765856481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45976.510765856481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45976.510765856481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45976.510765856481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45976.510765856481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45976.510765856481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45976.510765856481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45976.510765856481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45976.510765856481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45976.510765856481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45976.510765856481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45976.510765856481</v>
      </c>
      <c r="H117" s="143"/>
      <c r="I117" s="141" t="str">
        <f>IFERROR(VLOOKUP(D117,DB!A:F,6,0),"")</f>
        <v/>
      </c>
      <c r="J117" s="141" t="str">
        <f>IFERROR(VLOOKUP(D117,DB!A:G,7,0),"")</f>
        <v/>
      </c>
      <c r="K117" s="144"/>
      <c r="L117" s="145" t="str">
        <f>IFERROR(VLOOKUP(D117,DB!A:I,9,0),"")</f>
        <v/>
      </c>
    </row>
  </sheetData>
  <dataValidations count="2">
    <dataValidation allowBlank="1" showInputMessage="1" showErrorMessage="1" sqref="E1" xr:uid="{9E1BC488-8814-4F8A-8DBE-742B3278AB71}"/>
    <dataValidation type="list" allowBlank="1" showInputMessage="1" showErrorMessage="1" sqref="E2:E11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2025-11-15T09:17:32Z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