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57" documentId="13_ncr:1_{F6CB121F-512D-4AA6-A0C1-0FB36C537598}" xr6:coauthVersionLast="47" xr6:coauthVersionMax="47" xr10:uidLastSave="{14F15C38-02B1-4D33-AC04-592981D7866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6" l="1"/>
  <c r="L15" i="6"/>
  <c r="L16" i="6"/>
  <c r="L17" i="6"/>
  <c r="L18" i="6"/>
  <c r="L19" i="6"/>
  <c r="L20" i="6"/>
  <c r="L21" i="6"/>
  <c r="L22" i="6"/>
  <c r="L23" i="6"/>
  <c r="L24" i="6"/>
  <c r="L25" i="6"/>
  <c r="L26" i="6"/>
  <c r="L27" i="6"/>
  <c r="L28" i="6"/>
  <c r="L29" i="6"/>
  <c r="L30" i="6"/>
  <c r="L31" i="6"/>
  <c r="L32" i="6"/>
  <c r="L33" i="6"/>
  <c r="L34" i="6"/>
  <c r="L35" i="6"/>
  <c r="L36" i="6"/>
  <c r="L37" i="6"/>
  <c r="L38" i="6"/>
  <c r="L39" i="6"/>
  <c r="J14" i="6"/>
  <c r="J15" i="6"/>
  <c r="J16" i="6"/>
  <c r="J17" i="6"/>
  <c r="J18" i="6"/>
  <c r="J19" i="6"/>
  <c r="J20" i="6"/>
  <c r="J21" i="6"/>
  <c r="J22" i="6"/>
  <c r="J23" i="6"/>
  <c r="J24" i="6"/>
  <c r="J25" i="6"/>
  <c r="J26" i="6"/>
  <c r="J27" i="6"/>
  <c r="J28" i="6"/>
  <c r="J29" i="6"/>
  <c r="J30" i="6"/>
  <c r="J31" i="6"/>
  <c r="J32" i="6"/>
  <c r="J33" i="6"/>
  <c r="J34" i="6"/>
  <c r="J35" i="6"/>
  <c r="J36" i="6"/>
  <c r="J37" i="6"/>
  <c r="J38" i="6"/>
  <c r="J39" i="6"/>
  <c r="I14" i="6"/>
  <c r="I15" i="6"/>
  <c r="I16" i="6"/>
  <c r="I17" i="6"/>
  <c r="I18" i="6"/>
  <c r="I19" i="6"/>
  <c r="I20" i="6"/>
  <c r="I21" i="6"/>
  <c r="I22" i="6"/>
  <c r="I23" i="6"/>
  <c r="I24" i="6"/>
  <c r="I25" i="6"/>
  <c r="I26" i="6"/>
  <c r="I27" i="6"/>
  <c r="I28" i="6"/>
  <c r="I29" i="6"/>
  <c r="I30" i="6"/>
  <c r="I31" i="6"/>
  <c r="I32" i="6"/>
  <c r="I33" i="6"/>
  <c r="I34" i="6"/>
  <c r="I35" i="6"/>
  <c r="I36" i="6"/>
  <c r="I37" i="6"/>
  <c r="I38" i="6"/>
  <c r="I39" i="6"/>
  <c r="G14" i="6"/>
  <c r="G15" i="6"/>
  <c r="G16" i="6"/>
  <c r="G17" i="6"/>
  <c r="G18" i="6"/>
  <c r="G19" i="6"/>
  <c r="G20" i="6"/>
  <c r="G21" i="6"/>
  <c r="G22" i="6"/>
  <c r="G23" i="6"/>
  <c r="G24" i="6"/>
  <c r="G25" i="6"/>
  <c r="G26" i="6"/>
  <c r="G27" i="6"/>
  <c r="G28" i="6"/>
  <c r="G29" i="6"/>
  <c r="G30" i="6"/>
  <c r="G31" i="6"/>
  <c r="G32" i="6"/>
  <c r="G33" i="6"/>
  <c r="G34" i="6"/>
  <c r="G35" i="6"/>
  <c r="G36" i="6"/>
  <c r="G37" i="6"/>
  <c r="G38" i="6"/>
  <c r="G39" i="6"/>
  <c r="B14" i="6"/>
  <c r="B15" i="6"/>
  <c r="B16" i="6"/>
  <c r="B17" i="6"/>
  <c r="B18" i="6"/>
  <c r="B19" i="6"/>
  <c r="B20" i="6"/>
  <c r="B21" i="6"/>
  <c r="B22" i="6"/>
  <c r="B23" i="6"/>
  <c r="B24" i="6"/>
  <c r="B25" i="6"/>
  <c r="B26" i="6"/>
  <c r="B27" i="6"/>
  <c r="B28" i="6"/>
  <c r="B29" i="6"/>
  <c r="B30" i="6"/>
  <c r="B31" i="6"/>
  <c r="B32" i="6"/>
  <c r="B33" i="6"/>
  <c r="B34" i="6"/>
  <c r="B35" i="6"/>
  <c r="B36" i="6"/>
  <c r="B37" i="6"/>
  <c r="B38" i="6"/>
  <c r="B3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<sst xmlns="http://schemas.openxmlformats.org/spreadsheetml/2006/main" count="180344" uniqueCount="39144">
  <si>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</si>
  <si>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</si>
  <si>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</si>
  <si>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</si>
  <si>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</si>
  <si>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</si>
  <si>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</si>
  <si>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</si>
  <si>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</si>
  <si>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</si>
  <si>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</si>
  <si>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</si>
  <si>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</si>
  <si>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</si>
  <si>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</si>
  <si>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</si>
  <si>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</si>
  <si>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</si>
  <si>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</si>
  <si>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</si>
  <si>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</si>
  <si>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</si>
  <si>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</si>
  <si>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</si>
  <si>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</si>
  <si>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</si>
  <si>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</si>
  <si>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</si>
  <si>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</si>
  <si>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</si>
  <si>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</si>
  <si>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</si>
  <si>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</si>
  <si>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</si>
  <si>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</si>
  <si>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</si>
  <si>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</si>
  <si>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</si>
  <si>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</si>
  <si>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</si>
  <si>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</si>
  <si>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</si>
  <si>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</si>
  <si>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</si>
  <si>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</si>
  <si>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</si>
  <si>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</si>
  <si>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</si>
  <si>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</si>
  <si>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</si>
  <si>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</si>
  <si>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</si>
  <si>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</si>
  <si>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</si>
  <si>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</si>
  <si>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</si>
  <si>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</si>
  <si>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</si>
  <si>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</si>
  <si>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</si>
  <si>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</si>
  <si>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</si>
  <si>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</si>
  <si>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</si>
  <si>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</si>
  <si>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</si>
  <si>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</si>
  <si>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</si>
  <si>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</si>
  <si>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</si>
  <si>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</si>
  <si>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</si>
  <si>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</si>
  <si>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</si>
  <si>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</si>
  <si>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</si>
  <si>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</si>
  <si>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</si>
  <si>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</si>
  <si>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</si>
  <si>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</si>
  <si>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</si>
  <si>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</si>
  <si>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</si>
  <si>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</si>
  <si>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</si>
  <si>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</si>
  <si>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</si>
  <si>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</si>
  <si>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</si>
  <si>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</si>
  <si>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</si>
  <si>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</si>
  <si>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</si>
  <si>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</si>
  <si>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</si>
  <si>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</si>
  <si>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</si>
  <si>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</si>
  <si>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</si>
  <si>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</si>
  <si>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</si>
  <si>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</si>
  <si>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</si>
  <si>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</si>
  <si>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</si>
  <si>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</si>
  <si>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</si>
  <si>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</si>
  <si>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</si>
  <si>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</si>
  <si>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</si>
  <si>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</si>
  <si>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</si>
  <si>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</si>
  <si>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</si>
  <si>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</si>
  <si>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</si>
  <si>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</si>
  <si>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</si>
  <si>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</si>
  <si>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</si>
  <si>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</si>
  <si>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</si>
  <si>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</si>
  <si>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</si>
  <si>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</si>
  <si>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</si>
  <si>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</si>
  <si>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</si>
  <si>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</si>
  <si>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</si>
  <si>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</si>
  <si>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</si>
  <si>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</si>
  <si>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</si>
  <si>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</si>
  <si>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</si>
  <si>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</si>
  <si>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</si>
  <si>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</si>
  <si>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</si>
  <si>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</si>
  <si>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</si>
  <si>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</si>
  <si>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</si>
  <si>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</si>
  <si>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</si>
  <si>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</si>
  <si>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</si>
  <si>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</si>
  <si>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</si>
  <si>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</si>
  <si>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</si>
  <si>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</si>
  <si>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</si>
  <si>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</si>
  <si>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</si>
  <si>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</si>
  <si>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</si>
  <si>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</si>
  <si>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</si>
  <si>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</si>
  <si>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</si>
  <si>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</si>
  <si>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</si>
  <si>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</si>
  <si>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</si>
  <si>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</si>
  <si>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</si>
  <si>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</si>
  <si>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</si>
  <si>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</si>
  <si>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</si>
  <si>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</si>
  <si>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</si>
  <si>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</si>
  <si>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</si>
  <si>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</si>
  <si>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</si>
  <si>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</si>
  <si>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</si>
  <si>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</si>
  <si>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</si>
  <si>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</si>
  <si>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</si>
  <si>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</si>
  <si>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</si>
  <si>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</si>
  <si>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</si>
  <si>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</si>
  <si>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</si>
  <si>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</si>
  <si>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</si>
  <si>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</si>
  <si>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</si>
  <si>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</si>
  <si>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</si>
  <si>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</si>
  <si>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</si>
  <si>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</si>
  <si>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</si>
  <si>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</si>
  <si>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</si>
  <si>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</si>
  <si>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</si>
  <si>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</si>
  <si>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</si>
  <si>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</si>
  <si>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</si>
  <si>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</si>
  <si>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</si>
  <si>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</si>
  <si>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</si>
  <si>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</si>
  <si>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</si>
  <si>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</si>
  <si>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</si>
  <si>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</si>
  <si>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</si>
  <si>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</si>
  <si>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</si>
  <si>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</si>
  <si>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</si>
  <si>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</si>
  <si>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</si>
  <si>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</si>
  <si>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</si>
  <si>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</si>
  <si>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</si>
  <si>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</si>
  <si>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</si>
  <si>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</si>
  <si>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</si>
  <si>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</si>
  <si>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</si>
  <si>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</si>
  <si>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</si>
  <si>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</si>
  <si>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</si>
  <si>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</si>
  <si>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</si>
  <si>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</si>
  <si>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</si>
  <si>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</si>
  <si>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</si>
  <si>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</si>
  <si>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</si>
  <si>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</si>
  <si>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</si>
  <si>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</si>
  <si>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</si>
  <si>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</si>
  <si>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</si>
  <si>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</si>
  <si>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</si>
  <si>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</si>
  <si>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</si>
  <si>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</si>
  <si>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</si>
  <si>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</si>
  <si>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</si>
  <si>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</si>
  <si>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</si>
  <si>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</si>
  <si>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</si>
  <si>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</si>
  <si>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</si>
  <si>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</si>
  <si>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</si>
  <si>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</si>
  <si>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</si>
  <si>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</si>
  <si>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</si>
  <si>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</si>
  <si>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</si>
  <si>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</si>
  <si>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</si>
  <si>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</si>
  <si>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</si>
  <si>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</si>
  <si>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</si>
  <si>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</si>
  <si>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</si>
  <si>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</si>
  <si>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</si>
  <si>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</si>
  <si>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</si>
  <si>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</si>
  <si>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</si>
  <si>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</si>
  <si>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</si>
  <si>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</si>
  <si>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</si>
  <si>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</si>
  <si>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</si>
  <si>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</si>
  <si>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</si>
  <si>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</si>
  <si>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</si>
  <si>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</si>
  <si>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</si>
  <si>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</si>
  <si>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</si>
  <si>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</si>
  <si>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</si>
  <si>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</si>
  <si>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</si>
  <si>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</si>
  <si>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</si>
  <si>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</si>
  <si>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</si>
  <si>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</si>
  <si>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</si>
  <si>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</si>
  <si>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</si>
  <si>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</si>
  <si>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</si>
  <si>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</si>
  <si>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</si>
  <si>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</si>
  <si>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</si>
  <si>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</si>
  <si>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</si>
  <si>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</si>
  <si>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</si>
  <si>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</si>
  <si>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</si>
  <si>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</si>
  <si>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</si>
  <si>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</si>
  <si>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</si>
  <si>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</si>
  <si>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</si>
  <si>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</si>
  <si>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</si>
  <si>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</si>
  <si>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</si>
  <si>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</si>
  <si>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</si>
  <si>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</si>
  <si>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</si>
  <si>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</si>
  <si>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</si>
  <si>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</si>
  <si>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</si>
  <si>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</si>
  <si>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</si>
  <si>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</si>
  <si>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</si>
  <si>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</si>
  <si>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</si>
  <si>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</si>
  <si>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</si>
  <si>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</si>
  <si>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</si>
  <si>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</si>
  <si>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</si>
  <si>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</si>
  <si>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</si>
  <si>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</si>
  <si>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</si>
  <si>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</si>
  <si>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</si>
  <si>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</si>
  <si>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</si>
  <si>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</si>
  <si>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</si>
  <si>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</si>
  <si>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</si>
  <si>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</si>
  <si>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</si>
  <si>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</si>
  <si>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</si>
  <si>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</si>
  <si>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</si>
  <si>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</si>
  <si>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</si>
  <si>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</si>
  <si>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</si>
  <si>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</si>
  <si>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</si>
  <si>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</si>
  <si>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</si>
  <si>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</si>
  <si>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</si>
  <si>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</si>
  <si>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</si>
  <si>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</si>
  <si>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</si>
  <si>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</si>
  <si>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</si>
  <si>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</si>
  <si>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</si>
  <si>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</si>
  <si>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</si>
  <si>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</si>
  <si>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</si>
  <si>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</si>
  <si>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</si>
  <si>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</si>
  <si>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</si>
  <si>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</si>
  <si>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</si>
  <si>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</si>
  <si>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</si>
  <si>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</si>
  <si>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</si>
  <si>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</si>
  <si>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</si>
  <si>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</si>
  <si>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</si>
  <si>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</si>
  <si>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</si>
  <si>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</si>
  <si>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</si>
  <si>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</si>
  <si>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</si>
  <si>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</si>
  <si>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</si>
  <si>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</si>
  <si>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</si>
  <si>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</si>
  <si>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</si>
  <si>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</si>
  <si>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</si>
  <si>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</si>
  <si>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</si>
  <si>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</si>
  <si>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</si>
  <si>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</si>
  <si>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</si>
  <si>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</si>
  <si>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</si>
  <si>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</si>
  <si>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</si>
  <si>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</si>
  <si>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</si>
  <si>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</si>
  <si>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</si>
  <si>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</si>
  <si>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</si>
  <si>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</si>
  <si>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</si>
  <si>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</si>
  <si>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</si>
  <si>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</si>
  <si>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</si>
  <si>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</si>
  <si>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</si>
  <si>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</si>
  <si>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</si>
  <si>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</si>
  <si>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</si>
  <si>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</si>
  <si>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</si>
  <si>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</si>
  <si>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</si>
  <si>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</si>
  <si>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</si>
  <si>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</si>
  <si>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</si>
  <si>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</si>
  <si>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</si>
  <si>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</si>
  <si>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</si>
  <si>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</si>
  <si>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</si>
  <si>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</si>
  <si>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</si>
  <si>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</si>
  <si>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</si>
  <si>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</si>
  <si>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</si>
  <si>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</si>
  <si>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</si>
  <si>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</si>
  <si>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</si>
  <si>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</si>
  <si>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</si>
  <si>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</si>
  <si>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</si>
  <si>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</si>
  <si>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</si>
  <si>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</si>
  <si>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</si>
  <si>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</si>
  <si>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</si>
  <si>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</si>
  <si>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</si>
  <si>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</si>
  <si>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</si>
  <si>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</si>
  <si>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</si>
  <si>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</si>
  <si>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</si>
  <si>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</si>
  <si>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</si>
  <si>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</si>
  <si>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</si>
  <si>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</si>
  <si>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</si>
  <si>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</si>
  <si>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</si>
  <si>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</si>
  <si>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</si>
  <si>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</si>
  <si>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</si>
  <si>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</si>
  <si>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</si>
  <si>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</si>
  <si>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</si>
  <si>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</si>
  <si>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</si>
  <si>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</si>
  <si>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</si>
  <si>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</si>
  <si>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</si>
  <si>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</si>
  <si>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</si>
  <si>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</si>
  <si>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</si>
  <si>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</si>
  <si>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</si>
  <si>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</si>
  <si>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</si>
  <si>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</si>
  <si>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</si>
  <si>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</si>
  <si>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</si>
  <si>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</si>
  <si>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</si>
  <si>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</si>
  <si>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</si>
  <si>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</si>
  <si>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</si>
  <si>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</si>
  <si>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</si>
  <si>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</si>
  <si>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</si>
  <si>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</si>
  <si>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</si>
  <si>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</si>
  <si>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</si>
  <si>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</si>
  <si>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</si>
  <si>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</si>
  <si>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</si>
  <si>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</si>
  <si>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</si>
  <si>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</si>
  <si>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</si>
  <si>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</si>
  <si>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</si>
  <si>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</si>
  <si>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</si>
  <si>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</si>
  <si>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</si>
  <si>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</si>
  <si>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</si>
  <si>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</si>
  <si>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</si>
  <si>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</si>
  <si>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</si>
  <si>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</si>
  <si>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</si>
  <si>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</si>
  <si>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</si>
  <si>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</si>
  <si>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</si>
  <si>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</si>
  <si>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</si>
  <si>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</si>
  <si>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</si>
  <si>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</si>
  <si>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</si>
  <si>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</si>
  <si>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</si>
  <si>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</si>
  <si>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</si>
  <si>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</si>
  <si>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</si>
  <si>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</si>
  <si>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</si>
  <si>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</si>
  <si>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</si>
  <si>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</si>
  <si>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</si>
  <si>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</si>
  <si>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</si>
  <si>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</si>
  <si>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</si>
  <si>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</si>
  <si>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</si>
  <si>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</si>
  <si>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</si>
  <si>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</si>
  <si>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</si>
  <si>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</si>
  <si>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</si>
  <si>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</si>
  <si>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</si>
  <si>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</si>
  <si>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</si>
  <si>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</si>
  <si>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</si>
  <si>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</si>
  <si>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</si>
  <si>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</si>
  <si>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</si>
  <si>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</si>
  <si>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</si>
  <si>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</si>
  <si>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</si>
  <si>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</si>
  <si>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</si>
  <si>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</si>
  <si>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</si>
  <si>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</si>
  <si>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</si>
  <si>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</si>
  <si>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</si>
  <si>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</si>
  <si>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</si>
  <si>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</si>
  <si>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</si>
  <si>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</si>
  <si>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</si>
  <si>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</si>
  <si>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</si>
  <si>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</si>
  <si>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</si>
  <si>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</si>
  <si>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</si>
  <si>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</si>
  <si>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</si>
  <si>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</si>
  <si>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</si>
  <si>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</si>
  <si>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</si>
  <si>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</si>
  <si>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</si>
  <si>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</si>
  <si>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</si>
  <si>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</si>
  <si>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</si>
  <si>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</si>
  <si>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</si>
  <si>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</si>
  <si>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</si>
  <si>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</si>
  <si>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</si>
  <si>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</si>
  <si>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</si>
  <si>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</si>
  <si>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</si>
  <si>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</si>
  <si>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</si>
  <si>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</si>
  <si>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</si>
  <si>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</si>
  <si>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</si>
  <si>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</si>
  <si>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</si>
  <si>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</si>
  <si>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</si>
  <si>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</si>
  <si>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</si>
  <si>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</si>
  <si>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</si>
  <si>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</si>
  <si>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</si>
  <si>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</si>
  <si>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</si>
  <si>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</si>
  <si>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</si>
  <si>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</si>
  <si>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</si>
  <si>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</si>
  <si>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</si>
  <si>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</si>
  <si>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</si>
  <si>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</si>
  <si>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</si>
  <si>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</si>
  <si>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</si>
  <si>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</si>
  <si>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</si>
  <si>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</si>
  <si>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</si>
  <si>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</si>
  <si>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</si>
  <si>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</si>
  <si>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</si>
  <si>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</si>
  <si>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</si>
  <si>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</si>
  <si>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</si>
  <si>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</si>
  <si>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</si>
  <si>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</si>
  <si>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</si>
  <si>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</si>
  <si>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</si>
  <si>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</si>
  <si>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</si>
  <si>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</si>
  <si>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</si>
  <si>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</si>
  <si>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</si>
  <si>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</si>
  <si>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</si>
  <si>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</si>
  <si>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</si>
  <si>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</si>
  <si>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</si>
  <si>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</si>
  <si>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</si>
  <si>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</si>
  <si>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</si>
  <si>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</si>
  <si>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</si>
  <si>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</si>
  <si>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</si>
  <si>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</si>
  <si>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</si>
  <si>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</si>
  <si>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</si>
  <si>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</si>
  <si>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</si>
  <si>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</si>
  <si>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</si>
  <si>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</si>
  <si>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</si>
  <si>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</si>
  <si>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</si>
  <si>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</si>
  <si>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</si>
  <si>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</si>
  <si>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</si>
  <si>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</si>
  <si>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</si>
  <si>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</si>
  <si>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</si>
  <si>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</si>
  <si>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</si>
  <si>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</si>
  <si>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</si>
  <si>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</si>
  <si>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</si>
  <si>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</si>
  <si>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</si>
  <si>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</si>
  <si>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</si>
  <si>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</si>
  <si>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</si>
  <si>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</si>
  <si>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</si>
  <si>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</si>
  <si>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</si>
  <si>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</si>
  <si>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</si>
  <si>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</si>
  <si>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</si>
  <si>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</si>
  <si>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</si>
  <si>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</si>
  <si>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</si>
  <si>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</si>
  <si>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</si>
  <si>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</si>
  <si>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</si>
  <si>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</si>
  <si>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</si>
  <si>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</si>
  <si>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</si>
  <si>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</si>
  <si>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</si>
  <si>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</si>
  <si>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</si>
  <si>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</si>
  <si>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</si>
  <si>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</si>
  <si>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</si>
  <si>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</si>
  <si>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</si>
  <si>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</si>
  <si>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</si>
  <si>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</si>
  <si>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</si>
  <si>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</si>
  <si>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</si>
  <si>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</si>
  <si>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</si>
  <si>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</si>
  <si>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</si>
  <si>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</si>
  <si>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</si>
  <si>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</si>
  <si>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</si>
  <si>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</si>
  <si>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</si>
  <si>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</si>
  <si>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</si>
  <si>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</si>
  <si>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</si>
  <si>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</si>
  <si>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</si>
  <si>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</si>
  <si>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</si>
  <si>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</si>
  <si>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</si>
  <si>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</si>
  <si>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</si>
  <si>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</si>
  <si>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</si>
  <si>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</si>
  <si>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</si>
  <si>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</si>
  <si>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</si>
  <si>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</si>
  <si>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</si>
  <si>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</si>
  <si>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</si>
  <si>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</si>
  <si>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</si>
  <si>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</si>
  <si>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</si>
  <si>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</si>
  <si>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</si>
  <si>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</si>
  <si>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</si>
  <si>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</si>
  <si>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</si>
  <si>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</si>
  <si>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</si>
  <si>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</si>
  <si>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</si>
  <si>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</si>
  <si>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</si>
  <si>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</si>
  <si>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</si>
  <si>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</si>
  <si>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</si>
  <si>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</si>
  <si>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</si>
  <si>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</si>
  <si>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</si>
  <si>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</si>
  <si>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</si>
  <si>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</si>
  <si>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</si>
  <si>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</si>
  <si>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</si>
  <si>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</si>
  <si>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</si>
  <si>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</si>
  <si>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</si>
  <si>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</si>
  <si>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</si>
  <si>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</si>
  <si>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</si>
  <si>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</si>
  <si>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</si>
  <si>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</si>
  <si>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</si>
  <si>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</si>
  <si>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</si>
  <si>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</si>
  <si>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</si>
  <si>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</si>
  <si>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</si>
  <si>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</si>
  <si>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</si>
  <si>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</si>
  <si>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</si>
  <si>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</si>
  <si>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</si>
  <si>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</si>
  <si>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</si>
  <si>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</si>
  <si>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</si>
  <si>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</si>
  <si>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</si>
  <si>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</si>
  <si>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</si>
  <si>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</si>
  <si>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</si>
  <si>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</si>
  <si>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</si>
  <si>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</si>
  <si>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</si>
  <si>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</si>
  <si>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</si>
  <si>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</si>
  <si>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</si>
  <si>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</si>
  <si>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</si>
  <si>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</si>
  <si>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</si>
  <si>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</si>
  <si>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</si>
  <si>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</si>
  <si>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</si>
  <si>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</si>
  <si>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</si>
  <si>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</si>
  <si>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</si>
  <si>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</si>
  <si>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</si>
  <si>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</si>
  <si>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</si>
  <si>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</si>
  <si>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</si>
  <si>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</si>
  <si>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</si>
  <si>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</si>
  <si>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</si>
  <si>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</si>
  <si>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</si>
  <si>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</si>
  <si>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</si>
  <si>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</si>
  <si>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</si>
  <si>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</si>
  <si>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</si>
  <si>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</si>
  <si>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</si>
  <si>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</si>
  <si>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</si>
  <si>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</si>
  <si>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</si>
  <si>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</si>
  <si>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</si>
  <si>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</si>
  <si>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</si>
  <si>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</si>
  <si>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</si>
  <si>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</si>
  <si>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</si>
  <si>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</si>
  <si>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</si>
  <si>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</si>
  <si>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</si>
  <si>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</si>
  <si>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</si>
  <si>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</si>
  <si>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</si>
  <si>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</si>
  <si>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</si>
  <si>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</si>
  <si>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</si>
  <si>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</si>
  <si>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</si>
  <si>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</si>
  <si>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</si>
  <si>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</si>
  <si>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</si>
  <si>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</si>
  <si>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</si>
  <si>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</si>
  <si>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</si>
  <si>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</si>
  <si>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</si>
  <si>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</si>
  <si>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</si>
  <si>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</si>
  <si>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</si>
  <si>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</si>
  <si>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</si>
  <si>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</si>
  <si>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</si>
  <si>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</si>
  <si>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</si>
  <si>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</si>
  <si>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</si>
  <si>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</si>
  <si>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</si>
  <si>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</si>
  <si>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</si>
  <si>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</si>
  <si>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</si>
  <si>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</si>
  <si>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</si>
  <si>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</si>
  <si>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</si>
  <si>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</si>
  <si>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</si>
  <si>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</si>
  <si>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</si>
  <si>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</si>
  <si>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</si>
  <si>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</si>
  <si>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</si>
  <si>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</si>
  <si>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</si>
  <si>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</si>
  <si>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</si>
  <si>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</si>
  <si>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</si>
  <si>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</si>
  <si>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</si>
  <si>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</si>
  <si>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</si>
  <si>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</si>
  <si>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</si>
  <si>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</si>
  <si>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</si>
  <si>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</si>
  <si>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</si>
  <si>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</si>
  <si>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</si>
  <si>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</si>
  <si>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</si>
  <si>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</si>
  <si>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</si>
  <si>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</si>
  <si>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</si>
  <si>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</si>
  <si>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</si>
  <si>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</si>
  <si>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</si>
  <si>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</si>
  <si>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</si>
  <si>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</si>
  <si>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</si>
  <si>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</si>
  <si>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</si>
  <si>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</si>
  <si>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</si>
  <si>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</si>
  <si>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</si>
  <si>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</si>
  <si>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</si>
  <si>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</si>
  <si>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</si>
  <si>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</si>
  <si>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</si>
  <si>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</si>
  <si>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</si>
  <si>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</si>
  <si>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</si>
  <si>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</si>
  <si>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</si>
  <si>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</si>
  <si>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</si>
  <si>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</si>
  <si>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</si>
  <si>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</si>
  <si>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</si>
  <si>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</si>
  <si>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</si>
  <si>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</si>
  <si>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</si>
  <si>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</si>
  <si>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</si>
  <si>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</si>
  <si>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</si>
  <si>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</si>
  <si>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</si>
  <si>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</si>
  <si>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</si>
  <si>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</si>
  <si>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</si>
  <si>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</si>
  <si>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</si>
  <si>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</si>
  <si>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</si>
  <si>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</si>
  <si>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</si>
  <si>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</si>
  <si>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</si>
  <si>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</si>
  <si>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</si>
  <si>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</si>
  <si>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</si>
  <si>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</si>
  <si>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</si>
  <si>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</si>
  <si>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</si>
  <si>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</si>
  <si>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</si>
  <si>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</si>
  <si>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</si>
  <si>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</si>
  <si>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</si>
  <si>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</si>
  <si>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</si>
  <si>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</si>
  <si>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</si>
  <si>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</si>
  <si>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</si>
  <si>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</si>
  <si>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</si>
  <si>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</si>
  <si>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</si>
  <si>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</si>
  <si>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</si>
  <si>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</si>
  <si>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</si>
  <si>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</si>
  <si>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</si>
  <si>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</si>
  <si>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</si>
  <si>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</si>
  <si>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</si>
  <si>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</si>
  <si>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</si>
  <si>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</si>
  <si>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</si>
  <si>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</si>
  <si>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</si>
  <si>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</si>
  <si>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</si>
  <si>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</si>
  <si>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</si>
  <si>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</si>
  <si>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</si>
  <si>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</si>
  <si>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</si>
  <si>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</si>
  <si>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</si>
  <si>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</si>
  <si>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</si>
  <si>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</si>
  <si>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</si>
  <si>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</si>
  <si>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</si>
  <si>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</si>
  <si>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</si>
  <si>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</si>
  <si>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</si>
  <si>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</si>
  <si>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</si>
  <si>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</si>
  <si>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</si>
  <si>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</si>
  <si>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</si>
  <si>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</si>
  <si>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</si>
  <si>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</si>
  <si>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</si>
  <si>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</si>
  <si>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</si>
  <si>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</si>
  <si>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</si>
  <si>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</si>
  <si>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</si>
  <si>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</si>
  <si>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</si>
  <si>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</si>
  <si>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</si>
  <si>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</si>
  <si>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</si>
  <si>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</si>
  <si>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</si>
  <si>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</si>
  <si>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</si>
  <si>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</si>
  <si>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</si>
  <si>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</si>
  <si>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</si>
  <si>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</si>
  <si>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</si>
  <si>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</si>
  <si>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</si>
  <si>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</si>
  <si>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</si>
  <si>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</si>
  <si>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</si>
  <si>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</si>
  <si>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</si>
  <si>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</si>
  <si>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</si>
  <si>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</si>
  <si>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</si>
  <si>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</si>
  <si>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</si>
  <si>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</si>
  <si>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</si>
  <si>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</si>
  <si>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</si>
  <si>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</si>
  <si>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</si>
  <si>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</si>
  <si>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</si>
  <si>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</si>
  <si>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</si>
  <si>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</si>
  <si>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</si>
  <si>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</si>
  <si>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</si>
  <si>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</si>
  <si>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</si>
  <si>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</si>
  <si>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</si>
  <si>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</si>
  <si>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</si>
  <si>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</si>
  <si>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</si>
  <si>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</si>
  <si>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</si>
  <si>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</si>
  <si>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</si>
  <si>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</si>
  <si>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</si>
  <si>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</si>
  <si>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</si>
  <si>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</si>
  <si>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</si>
  <si>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</si>
  <si>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</si>
  <si>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</si>
  <si>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</si>
  <si>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</si>
  <si>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</si>
  <si>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</si>
  <si>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</si>
  <si>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</si>
  <si>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</si>
  <si>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</si>
  <si>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</si>
  <si>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</si>
  <si>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</si>
  <si>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</si>
  <si>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</si>
  <si>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</si>
  <si>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</si>
  <si>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</si>
  <si>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</si>
  <si>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</si>
  <si>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</si>
  <si>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</si>
  <si>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</si>
  <si>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</si>
  <si>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</si>
  <si>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</si>
  <si>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</si>
  <si>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</si>
  <si>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</si>
  <si>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</si>
  <si>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</si>
  <si>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</si>
  <si>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</si>
  <si>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</si>
  <si>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</si>
  <si>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</si>
  <si>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</si>
  <si>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</si>
  <si>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</si>
  <si>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</si>
  <si>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</si>
  <si>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</si>
  <si>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</si>
  <si>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</si>
  <si>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</si>
  <si>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</si>
  <si>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</si>
  <si>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</si>
  <si>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</si>
  <si>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</si>
  <si>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</si>
  <si>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</si>
  <si>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</si>
  <si>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</si>
  <si>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</si>
  <si>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</si>
  <si>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</si>
  <si>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</si>
  <si>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</si>
  <si>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</si>
  <si>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</si>
  <si>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</si>
  <si>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</si>
  <si>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</si>
  <si>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</si>
  <si>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</si>
  <si>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</si>
  <si>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</si>
  <si>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</si>
  <si>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</si>
  <si>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</si>
  <si>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</si>
  <si>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</si>
  <si>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</si>
  <si>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</si>
  <si>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</si>
  <si>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</si>
  <si>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</si>
  <si>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</si>
  <si>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</si>
  <si>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</si>
  <si>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</si>
  <si>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</si>
  <si>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</si>
  <si>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</si>
  <si>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</si>
  <si>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</si>
  <si>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</si>
  <si>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</si>
  <si>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</si>
  <si>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</si>
  <si>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</si>
  <si>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</si>
  <si>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</si>
  <si>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</si>
  <si>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</si>
  <si>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</si>
  <si>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</si>
  <si>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</si>
  <si>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</si>
  <si>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</si>
  <si>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</si>
  <si>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</si>
  <si>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</si>
  <si>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</si>
  <si>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</si>
  <si>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</si>
  <si>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</si>
  <si>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</si>
  <si>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</si>
  <si>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</si>
  <si>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</si>
  <si>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</si>
  <si>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</si>
  <si>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</si>
  <si>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</si>
  <si>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</si>
  <si>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</si>
  <si>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</si>
  <si>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</si>
  <si>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</si>
  <si>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</si>
  <si>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</si>
  <si>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</si>
  <si>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</si>
  <si>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</si>
  <si>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</si>
  <si>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</si>
  <si>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</si>
  <si>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</si>
  <si>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</si>
  <si>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</si>
  <si>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</si>
  <si>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</si>
  <si>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</si>
  <si>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</si>
  <si>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</si>
  <si>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</si>
  <si>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</si>
  <si>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</si>
  <si>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</si>
  <si>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</si>
  <si>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</si>
  <si>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</si>
  <si>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</si>
  <si>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</si>
  <si>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</si>
  <si>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</si>
  <si>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</si>
  <si>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</si>
  <si>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</si>
  <si>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</si>
  <si>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</si>
  <si>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</si>
  <si>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</si>
  <si>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</si>
  <si>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</si>
  <si>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</si>
  <si>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</si>
  <si>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</si>
  <si>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</si>
  <si>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</si>
  <si>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</si>
  <si>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</si>
  <si>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</si>
  <si>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</si>
  <si>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</si>
  <si>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</si>
  <si>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</si>
  <si>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</si>
  <si>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</si>
  <si>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</si>
  <si>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</si>
  <si>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</si>
  <si>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</si>
  <si>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</si>
  <si>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</si>
  <si>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</si>
  <si>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</si>
  <si>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</si>
  <si>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</si>
  <si>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</si>
  <si>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</si>
  <si>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</si>
  <si>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</si>
  <si>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</si>
  <si>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</si>
  <si>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</si>
  <si>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</si>
  <si>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</si>
  <si>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</si>
  <si>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</si>
  <si>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</si>
  <si>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</si>
  <si>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</si>
  <si>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</si>
  <si>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</si>
  <si>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</si>
  <si>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</si>
  <si>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</si>
  <si>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</si>
  <si>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</si>
  <si>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</si>
  <si>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</si>
  <si>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</si>
  <si>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</si>
  <si>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</si>
  <si>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</si>
  <si>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</si>
  <si>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</si>
  <si>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</si>
  <si>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</si>
  <si>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</si>
  <si>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</si>
  <si>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</si>
  <si>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</si>
  <si>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</si>
  <si>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</si>
  <si>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</si>
  <si>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</si>
  <si>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</si>
  <si>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</si>
  <si>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</si>
  <si>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</si>
  <si>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</si>
  <si>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</si>
  <si>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</si>
  <si>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</si>
  <si>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</si>
  <si>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</si>
  <si>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</si>
  <si>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</si>
  <si>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</si>
  <si>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</si>
  <si>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</si>
  <si>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</si>
  <si>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</si>
  <si>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</si>
  <si>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</si>
  <si>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</si>
  <si>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</si>
  <si>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</si>
  <si>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</si>
  <si>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</si>
  <si>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</si>
  <si>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</si>
  <si>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</si>
  <si>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</si>
  <si>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</si>
  <si>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</si>
  <si>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</si>
  <si>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</si>
  <si>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</si>
  <si>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</si>
  <si>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</si>
  <si>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</si>
  <si>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</si>
  <si>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</si>
  <si>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</si>
  <si>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</si>
  <si>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</si>
  <si>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</si>
  <si>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</si>
  <si>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</si>
  <si>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</si>
  <si>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</si>
  <si>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</si>
  <si>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</si>
  <si>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</si>
  <si>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</si>
  <si>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</si>
  <si>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</si>
  <si>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</si>
  <si>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</si>
  <si>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</si>
  <si>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</si>
  <si>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</si>
  <si>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</si>
  <si>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</si>
  <si>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</si>
  <si>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</si>
  <si>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</si>
  <si>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</si>
  <si>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</si>
  <si>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</si>
  <si>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</si>
  <si>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</si>
  <si>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</si>
  <si>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</si>
  <si>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</si>
  <si>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</si>
  <si>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</si>
  <si>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</si>
  <si>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</si>
  <si>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</si>
  <si>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</si>
  <si>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</si>
  <si>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</si>
  <si>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</si>
  <si>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</si>
  <si>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</si>
  <si>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</si>
  <si>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</si>
  <si>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</si>
  <si>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</si>
  <si>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</si>
  <si>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</si>
  <si>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</si>
  <si>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</si>
  <si>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</si>
  <si>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</si>
  <si>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</si>
  <si>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</si>
  <si>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</si>
  <si>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</si>
  <si>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</si>
  <si>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</si>
  <si>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</si>
  <si>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</si>
  <si>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</si>
  <si>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</si>
  <si>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</si>
  <si>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</si>
  <si>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</si>
  <si>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</si>
  <si>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</si>
  <si>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</si>
  <si>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</si>
  <si>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</si>
  <si>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</si>
  <si>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</si>
  <si>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</si>
  <si>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</si>
  <si>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</si>
  <si>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</si>
  <si>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</si>
  <si>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</si>
  <si>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</si>
  <si>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</si>
  <si>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</si>
  <si>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</si>
  <si>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</si>
  <si>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</si>
  <si>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</si>
  <si>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</si>
  <si>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</si>
  <si>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</si>
  <si>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</si>
  <si>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</si>
  <si>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</si>
  <si>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</si>
  <si>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</si>
  <si>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</si>
  <si>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</si>
  <si>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</si>
  <si>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</si>
  <si>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</si>
  <si>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</si>
  <si>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</si>
  <si>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</si>
  <si>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</si>
  <si>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</si>
  <si>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</si>
  <si>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</si>
  <si>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</si>
  <si>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</si>
  <si>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</si>
  <si>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</si>
  <si>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</si>
  <si>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</si>
  <si>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</si>
  <si>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</si>
  <si>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</si>
  <si>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</si>
  <si>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</si>
  <si>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</si>
  <si>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</si>
  <si>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</si>
  <si>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</si>
  <si>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</si>
  <si>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</si>
  <si>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</si>
  <si>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</si>
  <si>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</si>
  <si>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</si>
  <si>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</si>
  <si>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</si>
  <si>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</si>
  <si>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</si>
  <si>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</si>
  <si>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</si>
  <si>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</si>
  <si>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</si>
  <si>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</si>
  <si>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</si>
  <si>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</si>
  <si>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</si>
  <si>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</si>
  <si>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</si>
  <si>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</si>
  <si>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</si>
  <si>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</si>
  <si>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</si>
  <si>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</si>
  <si>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</si>
  <si>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</si>
  <si>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</si>
  <si>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</si>
  <si>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</si>
  <si>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</si>
  <si>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</si>
  <si>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</si>
  <si>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</si>
  <si>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</si>
  <si>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</si>
  <si>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</si>
  <si>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</si>
  <si>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</si>
  <si>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</si>
  <si>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</si>
  <si>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</si>
  <si>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</si>
  <si>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</si>
  <si>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</si>
  <si>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</si>
  <si>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</si>
  <si>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</si>
  <si>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</si>
  <si>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</si>
  <si>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</si>
  <si>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</si>
  <si>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</si>
  <si>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</si>
  <si>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</si>
  <si>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</si>
  <si>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</si>
  <si>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</si>
  <si>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</si>
  <si>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</si>
  <si>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</si>
  <si>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</si>
  <si>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</si>
  <si>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</si>
  <si>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</si>
  <si>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</si>
  <si>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</si>
  <si>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</si>
  <si>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</si>
  <si>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</si>
  <si>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</si>
  <si>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</si>
  <si>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</si>
  <si>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</si>
  <si>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</si>
  <si>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</si>
  <si>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</si>
  <si>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</si>
  <si>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</si>
  <si>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</si>
  <si>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</si>
  <si>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</si>
  <si>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</si>
  <si>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</si>
  <si>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</si>
  <si>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</si>
  <si>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</si>
  <si>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</si>
  <si>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</si>
  <si>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</si>
  <si>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</si>
  <si>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</si>
  <si>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</si>
  <si>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</si>
  <si>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</si>
  <si>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</si>
  <si>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</si>
  <si>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</si>
  <si>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</si>
  <si>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</si>
  <si>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</si>
  <si>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</si>
  <si>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</si>
  <si>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</si>
  <si>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</si>
  <si>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</si>
  <si>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</si>
  <si>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</si>
  <si>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</si>
  <si>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</si>
  <si>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</si>
  <si>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</si>
  <si>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</si>
  <si>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</si>
  <si>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</si>
  <si>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</si>
  <si>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</si>
  <si>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</si>
  <si>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</si>
  <si>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</si>
  <si>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</si>
  <si>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</si>
  <si>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</si>
  <si>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</si>
  <si>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</si>
  <si>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</si>
  <si>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</si>
  <si>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</si>
  <si>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</si>
  <si>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</si>
  <si>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</si>
  <si>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</si>
  <si>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</si>
  <si>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</si>
  <si>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</si>
  <si>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</si>
  <si>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</si>
  <si>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</si>
  <si>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</si>
  <si>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</si>
  <si>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</si>
  <si>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</si>
  <si>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</si>
  <si>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</si>
  <si>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</si>
  <si>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</si>
  <si>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</si>
  <si>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</si>
  <si>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</si>
  <si>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</si>
  <si>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</si>
  <si>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</si>
  <si>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</si>
  <si>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</si>
  <si>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</si>
  <si>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</si>
  <si>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</si>
  <si>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</si>
  <si>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</si>
  <si>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</si>
  <si>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</si>
  <si>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</si>
  <si>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</si>
  <si>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</si>
  <si>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</si>
  <si>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</si>
  <si>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</si>
  <si>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</si>
  <si>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</si>
  <si>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</si>
  <si>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</si>
  <si>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</si>
  <si>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</si>
  <si>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</si>
  <si>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</si>
  <si>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</si>
  <si>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</si>
  <si>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</si>
  <si>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</si>
  <si>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</si>
  <si>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</si>
  <si>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</si>
  <si>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</si>
  <si>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</si>
  <si>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</si>
  <si>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</si>
  <si>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</si>
  <si>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</si>
  <si>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</si>
  <si>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</si>
  <si>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</si>
  <si>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</si>
  <si>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</si>
  <si>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</si>
  <si>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</si>
  <si>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</si>
  <si>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</si>
  <si>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</si>
  <si>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</si>
  <si>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</si>
  <si>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</si>
  <si>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</si>
  <si>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</si>
  <si>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</si>
  <si>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</si>
  <si>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</si>
  <si>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</si>
  <si>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</si>
  <si>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</si>
  <si>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</si>
  <si>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</si>
  <si>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</si>
  <si>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</si>
  <si>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</si>
  <si>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</si>
  <si>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</si>
  <si>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</si>
  <si>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</si>
  <si>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</si>
  <si>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</si>
  <si>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</si>
  <si>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</si>
  <si>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</si>
  <si>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</si>
  <si>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</si>
  <si>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</si>
  <si>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</si>
  <si>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</si>
  <si>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</si>
  <si>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</si>
  <si>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</si>
  <si>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</si>
  <si>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</si>
  <si>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</si>
  <si>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</si>
  <si>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</si>
  <si>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</si>
  <si>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</si>
  <si>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</si>
  <si>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</si>
  <si>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</si>
  <si>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</si>
  <si>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</si>
  <si>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</si>
  <si>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</si>
  <si>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</si>
  <si>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</si>
  <si>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</si>
  <si>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</si>
  <si>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</si>
  <si>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</si>
  <si>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</si>
  <si>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</si>
  <si>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</si>
  <si>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</si>
  <si>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</si>
  <si>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</si>
  <si>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</si>
  <si>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</si>
  <si>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</si>
  <si>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</si>
  <si>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</si>
  <si>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</si>
  <si>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</si>
  <si>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</si>
  <si>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</si>
  <si>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</si>
  <si>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</si>
  <si>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</si>
  <si>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</si>
  <si>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</si>
  <si>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</si>
  <si>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</si>
  <si>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</si>
  <si>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</si>
  <si>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</si>
  <si>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</si>
  <si>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</si>
  <si>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</si>
  <si>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</si>
  <si>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</si>
  <si>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</si>
  <si>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</si>
  <si>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</si>
  <si>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</si>
  <si>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</si>
  <si>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</si>
  <si>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</si>
  <si>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</si>
  <si>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</si>
  <si>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</si>
  <si>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</si>
  <si>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</si>
  <si>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</si>
  <si>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</si>
  <si>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</si>
  <si>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</si>
  <si>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</si>
  <si>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</si>
  <si>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</si>
  <si>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</si>
  <si>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</si>
  <si>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</si>
  <si>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</si>
  <si>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</si>
  <si>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</si>
  <si>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</si>
  <si>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</si>
  <si>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</si>
  <si>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</si>
  <si>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</si>
  <si>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</si>
  <si>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</si>
  <si>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</si>
  <si>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</si>
  <si>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</si>
  <si>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</si>
  <si>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</si>
  <si>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</si>
  <si>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</si>
  <si>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</si>
  <si>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</si>
  <si>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</si>
  <si>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</si>
  <si>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</si>
  <si>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</si>
  <si>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</si>
  <si>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</si>
  <si>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</si>
  <si>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</si>
  <si>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</si>
  <si>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</si>
  <si>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</si>
  <si>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</si>
  <si>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</si>
  <si>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</si>
  <si>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</si>
  <si>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</si>
  <si>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</si>
  <si>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</si>
  <si>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</si>
  <si>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</si>
  <si>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</si>
  <si>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</si>
  <si>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</si>
  <si>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</si>
  <si>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</si>
  <si>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</si>
  <si>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</si>
  <si>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</si>
  <si>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</si>
  <si>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</si>
  <si>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</si>
  <si>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</si>
  <si>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</si>
  <si>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</si>
  <si>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</si>
  <si>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</si>
  <si>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</si>
  <si>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</si>
  <si>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</si>
  <si>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</si>
  <si>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</si>
  <si>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</si>
  <si>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</si>
  <si>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</si>
  <si>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</si>
  <si>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</si>
  <si>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</si>
  <si>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</si>
  <si>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</si>
  <si>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</si>
  <si>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</si>
  <si>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</si>
  <si>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</si>
  <si>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</si>
  <si>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</si>
  <si>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</si>
  <si>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</si>
  <si>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</si>
  <si>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</si>
  <si>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</si>
  <si>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</si>
  <si>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</si>
  <si>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</si>
  <si>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</si>
  <si>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</si>
  <si>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</si>
  <si>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</si>
  <si>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</si>
  <si>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</si>
  <si>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</si>
  <si>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</si>
  <si>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</si>
  <si>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</si>
  <si>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</si>
  <si>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</si>
  <si>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</si>
  <si>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</si>
  <si>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</si>
  <si>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</si>
  <si>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</si>
  <si>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</si>
  <si>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</si>
  <si>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</si>
  <si>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</si>
  <si>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</si>
  <si>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</si>
  <si>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</si>
  <si>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</si>
  <si>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</si>
  <si>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</si>
  <si>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</si>
  <si>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</si>
  <si>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</si>
  <si>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</si>
  <si>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</si>
  <si>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</si>
  <si>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</si>
  <si>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</si>
  <si>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</si>
  <si>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</si>
  <si>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</si>
  <si>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</si>
  <si>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</si>
  <si>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</si>
  <si>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</si>
  <si>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</si>
  <si>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</si>
  <si>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</si>
  <si>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</si>
  <si>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</si>
  <si>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</si>
  <si>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</si>
  <si>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</si>
  <si>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</si>
  <si>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</si>
  <si>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</si>
  <si>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</si>
  <si>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</si>
  <si>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</si>
  <si>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</si>
  <si>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</si>
  <si>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</si>
  <si>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</si>
  <si>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</si>
  <si>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</si>
  <si>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</si>
  <si>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</si>
  <si>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</si>
  <si>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</si>
  <si>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</si>
  <si>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</si>
  <si>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</si>
  <si>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</si>
  <si>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</si>
  <si>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</si>
  <si>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</si>
  <si>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</si>
  <si>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</si>
  <si>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</si>
  <si>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</si>
  <si>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</si>
  <si>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</si>
  <si>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</si>
  <si>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</si>
  <si>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</si>
  <si>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</si>
  <si>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</si>
  <si>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</si>
  <si>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</si>
  <si>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</si>
  <si>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</si>
  <si>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</si>
  <si>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</si>
  <si>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</si>
  <si>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</si>
  <si>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</si>
  <si>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</si>
  <si>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</si>
  <si>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</si>
  <si>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</si>
  <si>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</si>
  <si>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</si>
  <si>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</si>
  <si>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</si>
  <si>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</si>
  <si>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</si>
  <si>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</si>
  <si>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</si>
  <si>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</si>
  <si>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</si>
  <si>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</si>
  <si>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</si>
  <si>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</si>
  <si>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</si>
  <si>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</si>
  <si>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</si>
  <si>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</si>
  <si>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</si>
  <si>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</si>
  <si>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</si>
  <si>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</si>
  <si>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</si>
  <si>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</si>
  <si>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</si>
  <si>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</si>
  <si>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</si>
  <si>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</si>
  <si>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</si>
  <si>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</si>
  <si>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</si>
  <si>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</si>
  <si>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</si>
  <si>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</si>
  <si>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</si>
  <si>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</si>
  <si>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</si>
  <si>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</si>
  <si>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</si>
  <si>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</si>
  <si>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</si>
  <si>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</si>
  <si>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</si>
  <si>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</si>
  <si>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</si>
  <si>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</si>
  <si>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</si>
  <si>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</si>
  <si>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</si>
  <si>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</si>
  <si>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</si>
  <si>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</si>
  <si>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</si>
  <si>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</si>
  <si>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</si>
  <si>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</si>
  <si>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</si>
  <si>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</si>
  <si>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</si>
  <si>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</si>
  <si>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</si>
  <si>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</si>
  <si>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</si>
  <si>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</si>
  <si>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</si>
  <si>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</si>
  <si>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</si>
  <si>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</si>
  <si>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</si>
  <si>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</si>
  <si>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</si>
  <si>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</si>
  <si>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</si>
  <si>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</si>
  <si>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</si>
  <si>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</si>
  <si>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</si>
  <si>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</si>
  <si>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</si>
  <si>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</si>
  <si>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</si>
  <si>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</si>
  <si>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</si>
  <si>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</si>
  <si>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</si>
  <si>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</si>
  <si>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</si>
  <si>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</si>
  <si>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</si>
  <si>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</si>
  <si>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</si>
  <si>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</si>
  <si>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</si>
  <si>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</si>
  <si>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</si>
  <si>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</si>
  <si>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</si>
  <si>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</si>
  <si>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</si>
  <si>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</si>
  <si>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</si>
  <si>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</si>
  <si>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</si>
  <si>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</si>
  <si>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</si>
  <si>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</si>
  <si>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</si>
  <si>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</si>
  <si>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</si>
  <si>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</si>
  <si>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</si>
  <si>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</si>
  <si>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</si>
  <si>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</si>
  <si>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</si>
  <si>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</si>
  <si>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</si>
  <si>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</si>
  <si>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</si>
  <si>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</si>
  <si>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</si>
  <si>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</si>
  <si>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</si>
  <si>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</si>
  <si>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</si>
  <si>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</si>
  <si>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</si>
  <si>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</si>
  <si>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</si>
  <si>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</si>
  <si>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</si>
  <si>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</si>
  <si>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</si>
  <si>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</si>
  <si>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</si>
  <si>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</si>
  <si>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</si>
  <si>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</si>
  <si>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</si>
  <si>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</si>
  <si>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</si>
  <si>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</si>
  <si>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</si>
  <si>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</si>
  <si>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</si>
  <si>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</si>
  <si>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</si>
  <si>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</si>
  <si>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</si>
  <si>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</si>
  <si>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</si>
  <si>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</si>
  <si>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</si>
  <si>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</si>
  <si>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</si>
  <si>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</si>
  <si>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</si>
  <si>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</si>
  <si>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</si>
  <si>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</si>
  <si>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</si>
  <si>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</si>
  <si>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</si>
  <si>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</si>
  <si>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</si>
  <si>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</si>
  <si>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</si>
  <si>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</si>
  <si>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</si>
  <si>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</si>
  <si>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</si>
  <si>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</si>
  <si>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</si>
  <si>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</si>
  <si>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</si>
  <si>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</si>
  <si>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</si>
  <si>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</si>
  <si>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</si>
  <si>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</si>
  <si>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</si>
  <si>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</si>
  <si>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</si>
  <si>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</si>
  <si>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</si>
  <si>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</si>
  <si>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</si>
  <si>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</si>
  <si>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</si>
  <si>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</si>
  <si>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</si>
  <si>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</si>
  <si>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</si>
  <si>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</si>
  <si>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</si>
  <si>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</si>
  <si>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</si>
  <si>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</si>
  <si>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</si>
  <si>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</si>
  <si>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</si>
  <si>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</si>
  <si>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</si>
  <si>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</si>
  <si>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</si>
  <si>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</si>
  <si>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</si>
  <si>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</si>
  <si>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</si>
  <si>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</si>
  <si>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</si>
  <si>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</si>
  <si>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</si>
  <si>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</si>
  <si>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</si>
  <si>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</si>
  <si>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</si>
  <si>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</si>
  <si>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</si>
  <si>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</si>
  <si>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</si>
  <si>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</si>
  <si>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</si>
  <si>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</si>
  <si>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</si>
  <si>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</si>
  <si>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</si>
  <si>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</si>
  <si>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</si>
  <si>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</si>
  <si>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</si>
  <si>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</si>
  <si>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</si>
  <si>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</si>
  <si>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</si>
  <si>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</si>
  <si>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</si>
  <si>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</si>
  <si>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</si>
  <si>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</si>
  <si>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</si>
  <si>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</si>
  <si>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</si>
  <si>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</si>
  <si>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</si>
  <si>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</si>
  <si>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</si>
  <si>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</si>
  <si>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</si>
  <si>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</si>
  <si>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</si>
  <si>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</si>
  <si>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</si>
  <si>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</si>
  <si>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</si>
  <si>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</si>
  <si>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</si>
  <si>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</si>
  <si>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</si>
  <si>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</si>
  <si>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</si>
  <si>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</si>
  <si>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</si>
  <si>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</si>
  <si>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</si>
  <si>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</si>
  <si>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</si>
  <si>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</si>
  <si>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</si>
  <si>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</si>
  <si>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</si>
  <si>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</si>
  <si>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</si>
  <si>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</si>
  <si>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</si>
  <si>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</si>
  <si>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</si>
  <si>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</si>
  <si>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</si>
  <si>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</si>
  <si>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</si>
  <si>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</si>
  <si>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</si>
  <si>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</si>
  <si>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</si>
  <si>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</si>
  <si>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</si>
  <si>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</si>
  <si>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</si>
  <si>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</si>
  <si>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</si>
  <si>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</si>
  <si>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</si>
  <si>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</si>
  <si>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</si>
  <si>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</si>
  <si>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</si>
  <si>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</si>
  <si>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</si>
  <si>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</si>
  <si>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</si>
  <si>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</si>
  <si>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</si>
  <si>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</si>
  <si>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</si>
  <si>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</si>
  <si>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</si>
  <si>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</si>
  <si>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</si>
  <si>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</si>
  <si>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</si>
  <si>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</si>
  <si>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</si>
  <si>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</si>
  <si>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</si>
  <si>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</si>
  <si>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</si>
  <si>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</si>
  <si>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</si>
  <si>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</si>
  <si>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</si>
  <si>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</si>
  <si>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</si>
  <si>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</si>
  <si>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</si>
  <si>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</si>
  <si>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</si>
  <si>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</si>
  <si>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</si>
  <si>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</si>
  <si>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</si>
  <si>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</si>
  <si>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</si>
  <si>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</si>
  <si>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</si>
  <si>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</si>
  <si>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</si>
  <si>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</si>
  <si>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</si>
  <si>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</si>
  <si>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</si>
  <si>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</si>
  <si>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</si>
  <si>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</si>
  <si>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</si>
  <si>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</si>
  <si>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</si>
  <si>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</si>
  <si>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</si>
  <si>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</si>
  <si>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</si>
  <si>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</si>
  <si>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</si>
  <si>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</si>
  <si>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</si>
  <si>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</si>
  <si>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</si>
  <si>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</si>
  <si>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</si>
  <si>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</si>
  <si>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</si>
  <si>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</si>
  <si>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</si>
  <si>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</si>
  <si>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</si>
  <si>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</si>
  <si>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</si>
  <si>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</si>
  <si>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</si>
  <si>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</si>
  <si>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</si>
  <si>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</si>
  <si>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</si>
  <si>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</si>
  <si>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</si>
  <si>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</si>
  <si>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</si>
  <si>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</si>
  <si>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</si>
  <si>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</si>
  <si>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</si>
  <si>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</si>
  <si>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</si>
  <si>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</si>
  <si>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</si>
  <si>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</si>
  <si>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</si>
  <si>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</si>
  <si>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</si>
  <si>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</si>
  <si>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</si>
  <si>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</si>
  <si>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</si>
  <si>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</si>
  <si>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</si>
  <si>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</si>
  <si>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</si>
  <si>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</si>
  <si>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</si>
  <si>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</si>
  <si>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</si>
  <si>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</si>
  <si>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</si>
  <si>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</si>
  <si>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</si>
  <si>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</si>
  <si>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</si>
  <si>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</si>
  <si>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</si>
  <si>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</si>
  <si>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</si>
  <si>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</si>
  <si>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</si>
  <si>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</si>
  <si>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</si>
  <si>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</si>
  <si>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</si>
  <si>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</si>
  <si>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</si>
  <si>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</si>
  <si>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</si>
  <si>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</si>
  <si>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</si>
  <si>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</si>
  <si>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</si>
  <si>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</si>
  <si>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</si>
  <si>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</si>
  <si>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</si>
  <si>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</si>
  <si>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</si>
  <si>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</si>
  <si>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</si>
  <si>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</si>
  <si>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</si>
  <si>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</si>
  <si>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</si>
  <si>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</si>
  <si>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</si>
  <si>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</si>
  <si>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</si>
  <si>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</si>
  <si>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</si>
  <si>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</si>
  <si>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</si>
  <si>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</si>
  <si>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</si>
  <si>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</si>
  <si>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</si>
  <si>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</si>
  <si>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</si>
  <si>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</si>
  <si>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</si>
  <si>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</si>
  <si>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</si>
  <si>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</si>
  <si>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</si>
  <si>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</si>
  <si>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</si>
  <si>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</si>
  <si>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</si>
  <si>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</si>
  <si>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</si>
  <si>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</si>
  <si>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</si>
  <si>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</si>
  <si>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</si>
  <si>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</si>
  <si>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</si>
  <si>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</si>
  <si>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</si>
  <si>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</si>
  <si>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</si>
  <si>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</si>
  <si>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</si>
  <si>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</si>
  <si>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</si>
  <si>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</si>
  <si>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</si>
  <si>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</si>
  <si>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</si>
  <si>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</si>
  <si>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</si>
  <si>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</si>
  <si>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</si>
  <si>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</si>
  <si>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</si>
  <si>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</si>
  <si>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</si>
  <si>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</si>
  <si>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</si>
  <si>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</si>
  <si>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</si>
  <si>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</si>
  <si>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</si>
  <si>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</si>
  <si>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</si>
  <si>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</si>
  <si>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</si>
  <si>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</si>
  <si>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</si>
  <si>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</si>
  <si>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</si>
  <si>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</si>
  <si>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</si>
  <si>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</si>
  <si>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</si>
  <si>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</si>
  <si>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</si>
  <si>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</si>
  <si>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</si>
  <si>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</si>
  <si>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</si>
  <si>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</si>
  <si>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</si>
  <si>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</si>
  <si>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</si>
  <si>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</si>
  <si>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</si>
  <si>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</si>
  <si>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</si>
  <si>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</si>
  <si>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</si>
  <si>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</si>
  <si>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</si>
  <si>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</si>
  <si>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</si>
  <si>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</si>
  <si>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</si>
  <si>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</si>
  <si>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</si>
  <si>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</si>
  <si>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</si>
  <si>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</si>
  <si>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</si>
  <si>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</si>
  <si>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</si>
  <si>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</si>
  <si>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</si>
  <si>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</si>
  <si>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</si>
  <si>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</si>
  <si>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</si>
  <si>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</si>
  <si>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</si>
  <si>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</si>
  <si>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</si>
  <si>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</si>
  <si>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</si>
  <si>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</si>
  <si>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</si>
  <si>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</si>
  <si>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</si>
  <si>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</si>
  <si>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</si>
  <si>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</si>
  <si>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</si>
  <si>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</si>
  <si>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</si>
  <si>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</si>
  <si>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</si>
  <si>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</si>
  <si>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</si>
  <si>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</si>
  <si>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</si>
  <si>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</si>
  <si>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</si>
  <si>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</si>
  <si>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</si>
  <si>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</si>
  <si>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</si>
  <si>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</si>
  <si>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</si>
  <si>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</si>
  <si>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</si>
  <si>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</si>
  <si>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</si>
  <si>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</si>
  <si>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</si>
  <si>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</si>
  <si>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</si>
  <si>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</si>
  <si>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</si>
  <si>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</si>
  <si>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</si>
  <si>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</si>
  <si>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</si>
  <si>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</si>
  <si>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</si>
  <si>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</si>
  <si>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</si>
  <si>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</si>
  <si>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</si>
  <si>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</si>
  <si>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</si>
  <si>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</si>
  <si>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</si>
  <si>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</si>
  <si>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</si>
  <si>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</si>
  <si>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</si>
  <si>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</si>
  <si>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</si>
  <si>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</si>
  <si>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</si>
  <si>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</si>
  <si>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</si>
  <si>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</si>
  <si>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</si>
  <si>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</si>
  <si>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</si>
  <si>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</si>
  <si>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</si>
  <si>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</si>
  <si>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</si>
  <si>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</si>
  <si>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</si>
  <si>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</si>
  <si>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</si>
  <si>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</si>
  <si>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</si>
  <si>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</si>
  <si>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</si>
  <si>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</si>
  <si>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</si>
  <si>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</si>
  <si>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</si>
  <si>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</si>
  <si>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</si>
  <si>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</si>
  <si>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</si>
  <si>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</si>
  <si>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</si>
  <si>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</si>
  <si>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</si>
  <si>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</si>
  <si>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</si>
  <si>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</si>
  <si>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</si>
  <si>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</si>
  <si>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</si>
  <si>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</si>
  <si>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</si>
  <si>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</si>
  <si>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</si>
  <si>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</si>
  <si>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</si>
  <si>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</si>
  <si>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</si>
  <si>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</si>
  <si>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</si>
  <si>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</si>
  <si>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</si>
  <si>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</si>
  <si>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</si>
  <si>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</si>
  <si>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</si>
  <si>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</si>
  <si>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</si>
  <si>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</si>
  <si>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</si>
  <si>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</si>
  <si>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</si>
  <si>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</si>
  <si>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</si>
  <si>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</si>
  <si>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</si>
  <si>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</si>
  <si>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</si>
  <si>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</si>
  <si>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</si>
  <si>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</si>
  <si>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</si>
  <si>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</si>
  <si>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</si>
  <si>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</si>
  <si>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</si>
  <si>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</si>
  <si>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</si>
  <si>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</si>
  <si>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</si>
  <si>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</si>
  <si>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</si>
  <si>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</si>
  <si>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</si>
  <si>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</si>
  <si>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</si>
  <si>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</si>
  <si>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</si>
  <si>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</si>
  <si>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</si>
  <si>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</si>
  <si>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</si>
  <si>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</si>
  <si>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</si>
  <si>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</si>
  <si>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</si>
  <si>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</si>
  <si>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</si>
  <si>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</si>
  <si>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</si>
  <si>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</si>
  <si>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</si>
  <si>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</si>
  <si>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</si>
  <si>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</si>
  <si>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</si>
  <si>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</si>
  <si>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</si>
  <si>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</si>
  <si>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</si>
  <si>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</si>
  <si>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</si>
  <si>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</si>
  <si>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</si>
  <si>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</si>
  <si>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</si>
  <si>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</si>
  <si>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</si>
  <si>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</si>
  <si>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</si>
  <si>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</si>
  <si>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</si>
  <si>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</si>
  <si>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</si>
  <si>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</si>
  <si>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</si>
  <si>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</si>
  <si>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</si>
  <si>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</si>
  <si>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</si>
  <si>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</si>
  <si>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</si>
  <si>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</si>
  <si>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</si>
  <si>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</si>
  <si>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</si>
  <si>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</si>
  <si>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</si>
  <si>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</si>
  <si>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</si>
  <si>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</si>
  <si>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</si>
  <si>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</si>
  <si>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</si>
  <si>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</si>
  <si>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</si>
  <si>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</si>
  <si>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</si>
  <si>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</si>
  <si>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</si>
  <si>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</si>
  <si>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</si>
  <si>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</si>
  <si>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</si>
  <si>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</si>
  <si>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</si>
  <si>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</si>
  <si>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</si>
  <si>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</si>
  <si>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</si>
  <si>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</si>
  <si>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</si>
  <si>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</si>
  <si>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</si>
  <si>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</si>
  <si>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</si>
  <si>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</si>
  <si>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</si>
  <si>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</si>
  <si>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</si>
  <si>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</si>
  <si>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</si>
  <si>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</si>
  <si>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</si>
  <si>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</si>
  <si>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</si>
  <si>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</si>
  <si>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</si>
  <si>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</si>
  <si>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</si>
  <si>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</si>
  <si>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</si>
  <si>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</si>
  <si>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</si>
  <si>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</si>
  <si>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</si>
  <si>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</si>
  <si>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</si>
  <si>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</si>
  <si>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</si>
  <si>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</si>
  <si>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</si>
  <si>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</si>
  <si>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</si>
  <si>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</si>
  <si>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</si>
  <si>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</si>
  <si>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</si>
  <si>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</si>
  <si>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</si>
  <si>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</si>
  <si>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</si>
  <si>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</si>
  <si>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</si>
  <si>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</si>
  <si>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</si>
  <si>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</si>
  <si>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</si>
  <si>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</si>
  <si>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</si>
  <si>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</si>
  <si>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</si>
  <si>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</si>
  <si>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</si>
  <si>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</si>
  <si>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</si>
  <si>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</si>
  <si>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</si>
  <si>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</si>
  <si>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</si>
  <si>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</si>
  <si>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</si>
  <si>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</si>
  <si>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</si>
  <si>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</si>
  <si>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</si>
  <si>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</si>
  <si>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</si>
  <si>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</si>
  <si>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</si>
  <si>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</si>
  <si>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</si>
  <si>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</si>
  <si>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</si>
  <si>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</si>
  <si>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</si>
  <si>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</si>
  <si>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</si>
  <si>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</si>
  <si>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</si>
  <si>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</si>
  <si>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</si>
  <si>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</si>
  <si>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</si>
  <si>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</si>
  <si>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</si>
  <si>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</si>
  <si>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</si>
  <si>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</si>
  <si>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</si>
  <si>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</si>
  <si>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</si>
  <si>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</si>
  <si>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</si>
  <si>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</si>
  <si>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</si>
  <si>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</si>
  <si>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</si>
  <si>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</si>
  <si>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</si>
  <si>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</si>
  <si>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</si>
  <si>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</si>
  <si>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</si>
  <si>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</si>
  <si>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</si>
  <si>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</si>
  <si>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</si>
  <si>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</si>
  <si>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</si>
  <si>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</si>
  <si>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</si>
  <si>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</si>
  <si>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</si>
  <si>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</si>
  <si>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</si>
  <si>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</si>
  <si>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</si>
  <si>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</si>
  <si>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</si>
  <si>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</si>
  <si>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</si>
  <si>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</si>
  <si>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</si>
  <si>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</si>
  <si>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</si>
  <si>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</si>
  <si>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</si>
  <si>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</si>
  <si>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</si>
  <si>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</si>
  <si>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</si>
  <si>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</si>
  <si>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</si>
  <si>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</si>
  <si>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</si>
  <si>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</si>
  <si>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</si>
  <si>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</si>
  <si>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</si>
  <si>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</si>
  <si>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</si>
  <si>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</si>
  <si>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</si>
  <si>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</si>
  <si>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</si>
  <si>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</si>
  <si>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</si>
  <si>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</si>
  <si>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</si>
  <si>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</si>
  <si>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</si>
  <si>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</si>
  <si>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</si>
  <si>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</si>
  <si>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</si>
  <si>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</si>
  <si>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</si>
  <si>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</si>
  <si>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</si>
  <si>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</si>
  <si>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</si>
  <si>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</si>
  <si>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</si>
  <si>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</si>
  <si>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</si>
  <si>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</si>
  <si>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</si>
  <si>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</si>
  <si>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</si>
  <si>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</si>
  <si>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</si>
  <si>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</si>
  <si>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</si>
  <si>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</si>
  <si>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</si>
  <si>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</si>
  <si>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</si>
  <si>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</si>
  <si>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</si>
  <si>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</si>
  <si>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</si>
  <si>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</si>
  <si>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</si>
  <si>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</si>
  <si>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</si>
  <si>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</si>
  <si>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</si>
  <si>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</si>
  <si>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</si>
  <si>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</si>
  <si>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</si>
  <si>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</si>
  <si>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</si>
  <si>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</si>
  <si>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</si>
  <si>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</si>
  <si>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</si>
  <si>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</si>
  <si>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</si>
  <si>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</si>
  <si>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</si>
  <si>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</si>
  <si>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</si>
  <si>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</si>
  <si>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</si>
  <si>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</si>
  <si>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</si>
  <si>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</si>
  <si>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</si>
  <si>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</si>
  <si>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</si>
  <si>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</si>
  <si>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</si>
  <si>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</si>
  <si>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</si>
  <si>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</si>
  <si>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</si>
  <si>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</si>
  <si>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</si>
  <si>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</si>
  <si>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</si>
  <si>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</si>
  <si>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</si>
  <si>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</si>
  <si>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</si>
  <si>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</si>
  <si>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</si>
  <si>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</si>
  <si>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</si>
  <si>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</si>
  <si>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</si>
  <si>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</si>
  <si>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</si>
  <si>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</si>
  <si>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</si>
  <si>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</si>
  <si>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</si>
  <si>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</si>
  <si>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</si>
  <si>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</si>
  <si>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</si>
  <si>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</si>
  <si>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</si>
  <si>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</si>
  <si>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</si>
  <si>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</si>
  <si>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</si>
  <si>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</si>
  <si>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</si>
  <si>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</si>
  <si>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</si>
  <si>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</si>
  <si>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</si>
  <si>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</si>
  <si>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</si>
  <si>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</si>
  <si>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</si>
  <si>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</si>
  <si>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</si>
  <si>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</si>
  <si>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</si>
  <si>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</si>
  <si>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</si>
  <si>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</si>
  <si>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</si>
  <si>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</si>
  <si>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</si>
  <si>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</si>
  <si>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</si>
  <si>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</si>
  <si>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</si>
  <si>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</si>
  <si>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</si>
  <si>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</si>
  <si>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</si>
  <si>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</si>
  <si>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</si>
  <si>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</si>
  <si>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</si>
  <si>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</si>
  <si>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</si>
  <si>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</si>
  <si>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</si>
  <si>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</si>
  <si>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</si>
  <si>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</si>
  <si>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</si>
  <si>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</si>
  <si>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</si>
  <si>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</si>
  <si>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</si>
  <si>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</si>
  <si>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</si>
  <si>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</si>
  <si>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</si>
  <si>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</si>
  <si>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</si>
  <si>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</si>
  <si>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</si>
  <si>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</si>
  <si>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</si>
  <si>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</si>
  <si>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</si>
  <si>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</si>
  <si>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</si>
  <si>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</si>
  <si>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</si>
  <si>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</si>
  <si>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</si>
  <si>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</si>
  <si>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</si>
  <si>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</si>
  <si>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</si>
  <si>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</si>
  <si>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</si>
  <si>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</si>
  <si>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</si>
  <si>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</si>
  <si>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</si>
  <si>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</si>
  <si>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</si>
  <si>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</si>
  <si>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</si>
  <si>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</si>
  <si>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</si>
  <si>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</si>
  <si>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</si>
  <si>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</si>
  <si>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</si>
  <si>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</si>
  <si>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</si>
  <si>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</si>
  <si>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</si>
  <si>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</si>
  <si>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</si>
  <si>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</si>
  <si>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</si>
  <si>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</si>
  <si>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</si>
  <si>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</si>
  <si>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</si>
  <si>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</si>
  <si>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</si>
  <si>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</si>
  <si>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</si>
  <si>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</si>
  <si>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</si>
  <si>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</si>
  <si>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</si>
  <si>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</si>
  <si>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</si>
  <si>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</si>
  <si>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</si>
  <si>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</si>
  <si>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</si>
  <si>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</si>
  <si>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</si>
  <si>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</si>
  <si>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</si>
  <si>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</si>
  <si>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</si>
  <si>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</si>
  <si>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</si>
  <si>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</si>
  <si>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</si>
  <si>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</si>
  <si>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</si>
  <si>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</si>
  <si>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</si>
  <si>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</si>
  <si>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</si>
  <si>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</si>
  <si>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</si>
  <si>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</si>
  <si>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</si>
  <si>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</si>
  <si>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</si>
  <si>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</si>
  <si>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</si>
  <si>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</si>
  <si>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</si>
  <si>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</si>
  <si>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</si>
  <si>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</si>
  <si>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</si>
  <si>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</si>
  <si>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</si>
  <si>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</si>
  <si>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</si>
  <si>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</si>
  <si>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</si>
  <si>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</si>
  <si>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</si>
  <si>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</si>
  <si>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</si>
  <si>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</si>
  <si>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</si>
  <si>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</si>
  <si>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</si>
  <si>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</si>
  <si>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</si>
  <si>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</si>
  <si>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</si>
  <si>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</si>
  <si>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</si>
  <si>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</si>
  <si>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</si>
  <si>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</si>
  <si>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</si>
  <si>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</si>
  <si>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</si>
  <si>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</si>
  <si>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</si>
  <si>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</si>
  <si>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</si>
  <si>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</si>
  <si>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</si>
  <si>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</si>
  <si>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</si>
  <si>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</si>
  <si>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</si>
  <si>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</si>
  <si>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</si>
  <si>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</si>
  <si>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</si>
  <si>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</si>
  <si>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</si>
  <si>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</si>
  <si>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</si>
  <si>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</si>
  <si>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</si>
  <si>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</si>
  <si>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</si>
  <si>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</si>
  <si>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</si>
  <si>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</si>
  <si>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</si>
  <si>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</si>
  <si>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</si>
  <si>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</si>
  <si>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</si>
  <si>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</si>
  <si>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</si>
  <si>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</si>
  <si>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</si>
  <si>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</si>
  <si>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</si>
  <si>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</si>
  <si>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</si>
  <si>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</si>
  <si>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</si>
  <si>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</si>
  <si>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</si>
  <si>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</si>
  <si>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</si>
  <si>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</si>
  <si>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</si>
  <si>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</si>
  <si>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</si>
  <si>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</si>
  <si>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</si>
  <si>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</si>
  <si>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</si>
  <si>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</si>
  <si>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</si>
  <si>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</si>
  <si>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</si>
  <si>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</si>
  <si>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</si>
  <si>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</si>
  <si>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</si>
  <si>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</si>
  <si>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</si>
  <si>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</si>
  <si>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</si>
  <si>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</si>
  <si>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</si>
  <si>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</si>
  <si>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</si>
  <si>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</si>
  <si>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</si>
  <si>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</si>
  <si>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</si>
  <si>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</si>
  <si>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</si>
  <si>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</si>
  <si>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</si>
  <si>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</si>
  <si>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</si>
  <si>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</si>
  <si>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</si>
  <si>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</si>
  <si>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</si>
  <si>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</si>
  <si>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</si>
  <si>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</si>
  <si>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</si>
  <si>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</si>
  <si>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</si>
  <si>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</si>
  <si>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</si>
  <si>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</si>
  <si>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</si>
  <si>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</si>
  <si>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</si>
  <si>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</si>
  <si>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</si>
  <si>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</si>
  <si>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</si>
  <si>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</si>
  <si>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</si>
  <si>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</si>
  <si>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</si>
  <si>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</si>
  <si>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</si>
  <si>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</si>
  <si>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</si>
  <si>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</si>
  <si>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</si>
  <si>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</si>
  <si>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</si>
  <si>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</si>
  <si>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</si>
  <si>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</si>
  <si>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</si>
  <si>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</si>
  <si>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</si>
  <si>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</si>
  <si>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</si>
  <si>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</si>
  <si>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</si>
  <si>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</si>
  <si>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</si>
  <si>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</si>
  <si>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</si>
  <si>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</si>
  <si>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</si>
  <si>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</si>
  <si>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</si>
  <si>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</si>
  <si>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</si>
  <si>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</si>
  <si>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</si>
  <si>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</si>
  <si>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</si>
  <si>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</si>
  <si>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</si>
  <si>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</si>
  <si>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</si>
  <si>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</si>
  <si>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</si>
  <si>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</si>
  <si>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</si>
  <si>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</si>
  <si>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</si>
  <si>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</si>
  <si>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</si>
  <si>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</si>
  <si>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</si>
  <si>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</si>
  <si>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</si>
  <si>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</si>
  <si>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</si>
  <si>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</si>
  <si>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</si>
  <si>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</si>
  <si>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</si>
  <si>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</si>
  <si>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</si>
  <si>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</si>
  <si>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</si>
  <si>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</si>
  <si>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</si>
  <si>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</si>
  <si>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</si>
  <si>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</si>
  <si>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</si>
  <si>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</si>
  <si>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</si>
  <si>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</si>
  <si>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</si>
  <si>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</si>
  <si>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</si>
  <si>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</si>
  <si>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</si>
  <si>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</si>
  <si>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</si>
  <si>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</si>
  <si>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</si>
  <si>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</si>
  <si>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</si>
  <si>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</si>
  <si>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</si>
  <si>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</si>
  <si>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</si>
  <si>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</si>
  <si>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</si>
  <si>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</si>
  <si>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</si>
  <si>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</si>
  <si>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</si>
  <si>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</si>
  <si>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</si>
  <si>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</si>
  <si>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</si>
  <si>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</si>
  <si>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</si>
  <si>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</si>
  <si>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</si>
  <si>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</si>
  <si>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</si>
  <si>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</si>
  <si>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</si>
  <si>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</si>
  <si>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</si>
  <si>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</si>
  <si>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</si>
  <si>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</si>
  <si>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</si>
  <si>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</si>
  <si>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</si>
  <si>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</si>
  <si>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</si>
  <si>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</si>
  <si>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</si>
  <si>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</si>
  <si>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</si>
  <si>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</si>
  <si>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</si>
  <si>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</si>
  <si>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</si>
  <si>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</si>
  <si>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</si>
  <si>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</si>
  <si>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</si>
  <si>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</si>
  <si>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</si>
  <si>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</si>
  <si>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</si>
  <si>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</si>
  <si>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</si>
  <si>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</si>
  <si>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</si>
  <si>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</si>
  <si>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</si>
  <si>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</si>
  <si>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</si>
  <si>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</si>
  <si>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</si>
  <si>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</si>
  <si>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</si>
  <si>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</si>
  <si>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</si>
  <si>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</si>
  <si>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</si>
  <si>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</si>
  <si>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</si>
  <si>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</si>
  <si>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</si>
  <si>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</si>
  <si>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</si>
  <si>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</si>
  <si>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</si>
  <si>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</si>
  <si>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</si>
  <si>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</si>
  <si>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</si>
  <si>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</si>
  <si>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</si>
  <si>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</si>
  <si>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</si>
  <si>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</si>
  <si>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</si>
  <si>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</si>
  <si>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</si>
  <si>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</si>
  <si>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</si>
  <si>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</si>
  <si>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</si>
  <si>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</si>
  <si>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</si>
  <si>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</si>
  <si>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</si>
  <si>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</si>
  <si>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</si>
  <si>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</si>
  <si>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</si>
  <si>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</si>
  <si>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</si>
  <si>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</si>
  <si>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</si>
  <si>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</si>
  <si>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</si>
  <si>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</si>
  <si>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</si>
  <si>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</si>
  <si>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</si>
  <si>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</si>
  <si>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</si>
  <si>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</si>
  <si>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</si>
  <si>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</si>
  <si>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</si>
  <si>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</si>
  <si>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</si>
  <si>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</si>
  <si>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</si>
  <si>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</si>
  <si>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</si>
  <si>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</si>
  <si>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</si>
  <si>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</si>
  <si>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</si>
  <si>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</si>
  <si>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</si>
  <si>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</si>
  <si>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</si>
  <si>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</si>
  <si>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</si>
  <si>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</si>
  <si>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</si>
  <si>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</si>
  <si>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</si>
  <si>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</si>
  <si>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</si>
  <si>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</si>
  <si>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</si>
  <si>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</si>
  <si>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</si>
  <si>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</si>
  <si>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</si>
  <si>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</si>
  <si>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</si>
  <si>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</si>
  <si>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</si>
  <si>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</si>
  <si>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</si>
  <si>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</si>
  <si>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</si>
  <si>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</si>
  <si>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</si>
  <si>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</si>
  <si>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</si>
  <si>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</si>
  <si>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</si>
  <si>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</si>
  <si>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</si>
  <si>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</si>
  <si>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</si>
  <si>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</si>
  <si>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</si>
  <si>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</si>
  <si>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</si>
  <si>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</si>
  <si>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</si>
  <si>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</si>
  <si>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</si>
  <si>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</si>
  <si>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</si>
  <si>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</si>
  <si>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</si>
  <si>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</si>
  <si>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</si>
  <si>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</si>
  <si>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</si>
  <si>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</si>
  <si>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</si>
  <si>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</si>
  <si>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</si>
  <si>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</si>
  <si>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</si>
  <si>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</si>
  <si>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</si>
  <si>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</si>
  <si>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</si>
  <si>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</si>
  <si>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</si>
  <si>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</si>
  <si>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</si>
  <si>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</si>
  <si>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</si>
  <si>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</si>
  <si>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</si>
  <si>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</si>
  <si>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</si>
  <si>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</si>
  <si>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</si>
  <si>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</si>
  <si>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</si>
  <si>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</si>
  <si>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</si>
  <si>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</si>
  <si>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</si>
  <si>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</si>
  <si>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</si>
  <si>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</si>
  <si>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</si>
  <si>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</si>
  <si>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</si>
  <si>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</si>
  <si>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</si>
  <si>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</si>
  <si>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</si>
  <si>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</si>
  <si>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</si>
  <si>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</si>
  <si>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</si>
  <si>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</si>
  <si>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</si>
  <si>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</si>
  <si>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</si>
  <si>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</si>
  <si>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</si>
  <si>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</si>
  <si>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</si>
  <si>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</si>
  <si>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</si>
  <si>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</si>
  <si>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</si>
  <si>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</si>
  <si>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</si>
  <si>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</si>
  <si>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</si>
  <si>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</si>
  <si>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</si>
  <si>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</si>
  <si>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</si>
  <si>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</si>
  <si>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</si>
  <si>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</si>
  <si>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</si>
  <si>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</si>
  <si>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</si>
  <si>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</si>
  <si>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</si>
  <si>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</si>
  <si>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</si>
  <si>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</si>
  <si>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</si>
  <si>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</si>
  <si>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</si>
  <si>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</si>
  <si>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</si>
  <si>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</si>
  <si>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</si>
  <si>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</si>
  <si>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</si>
  <si>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</si>
  <si>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</si>
  <si>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</si>
  <si>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</si>
  <si>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</si>
  <si>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</si>
  <si>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</si>
  <si>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</si>
  <si>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</si>
  <si>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</si>
  <si>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</si>
  <si>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</si>
  <si>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</si>
  <si>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</si>
  <si>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</si>
  <si>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</si>
  <si>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</si>
  <si>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</si>
  <si>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</si>
  <si>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</si>
  <si>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</si>
  <si>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</si>
  <si>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</si>
  <si>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</si>
  <si>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</si>
  <si>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</si>
  <si>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</si>
  <si>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</si>
  <si>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</si>
  <si>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</si>
  <si>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</si>
  <si>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</si>
  <si>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</si>
  <si>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</si>
  <si>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</si>
  <si>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</si>
  <si>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</si>
  <si>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</si>
  <si>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</si>
  <si>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</si>
  <si>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</si>
  <si>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</si>
  <si>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</si>
  <si>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</si>
  <si>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</si>
  <si>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</si>
  <si>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</si>
  <si>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</si>
  <si>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</si>
  <si>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</si>
  <si>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</si>
  <si>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</si>
  <si>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</si>
  <si>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</si>
  <si>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</si>
  <si>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</si>
  <si>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</si>
  <si>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</si>
  <si>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</si>
  <si>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</si>
  <si>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</si>
  <si>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</si>
  <si>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</si>
  <si>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</si>
  <si>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</si>
  <si>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</si>
  <si>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</si>
  <si>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</si>
  <si>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</si>
  <si>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</si>
  <si>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</si>
  <si>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</si>
  <si>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</si>
  <si>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</si>
  <si>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</si>
  <si>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</si>
  <si>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</si>
  <si>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</si>
  <si>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</si>
  <si>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</si>
  <si>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</si>
  <si>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</si>
  <si>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</si>
  <si>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</si>
  <si>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</si>
  <si>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</si>
  <si>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</si>
  <si>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</si>
  <si>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</si>
  <si>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</si>
  <si>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</si>
  <si>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</si>
  <si>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</si>
  <si>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</si>
  <si>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</si>
  <si>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</si>
  <si>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</si>
  <si>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</si>
  <si>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</si>
  <si>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</si>
  <si>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</si>
  <si>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</si>
  <si>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</si>
  <si>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</si>
  <si>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</si>
  <si>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</si>
  <si>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</si>
  <si>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</si>
  <si>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</si>
  <si>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</si>
  <si>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</si>
  <si>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</si>
  <si>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</si>
  <si>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</si>
  <si>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</si>
  <si>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</si>
  <si>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</si>
  <si>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</si>
  <si>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</si>
  <si>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</si>
  <si>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</si>
  <si>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</si>
  <si>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</si>
  <si>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</si>
  <si>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</si>
  <si>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</si>
  <si>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</si>
  <si>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</si>
  <si>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</si>
  <si>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</si>
  <si>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</si>
  <si>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</si>
  <si>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</si>
  <si>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</si>
  <si>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</si>
  <si>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</si>
  <si>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</si>
  <si>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</si>
  <si>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</si>
  <si>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</si>
  <si>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</si>
  <si>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</si>
  <si>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</si>
  <si>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</si>
  <si>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</si>
  <si>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</si>
  <si>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</si>
  <si>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</si>
  <si>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</si>
  <si>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</si>
  <si>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</si>
  <si>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</si>
  <si>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</si>
  <si>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</si>
  <si>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</si>
  <si>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</si>
  <si>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</si>
  <si>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</si>
  <si>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</si>
  <si>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</si>
  <si>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</si>
  <si>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</si>
  <si>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</si>
  <si>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</si>
  <si>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</si>
  <si>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</si>
  <si>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</si>
  <si>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</si>
  <si>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</si>
  <si>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</si>
  <si>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</si>
  <si>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</si>
  <si>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</si>
  <si>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</si>
  <si>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</si>
  <si>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</si>
  <si>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</si>
  <si>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</si>
  <si>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</si>
  <si>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</si>
  <si>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</si>
  <si>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</si>
  <si>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</si>
  <si>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</si>
  <si>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</si>
  <si>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</si>
  <si>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</si>
  <si>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</si>
  <si>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</si>
  <si>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</si>
  <si>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</si>
  <si>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</si>
  <si>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</si>
  <si>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</si>
  <si>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</si>
  <si>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</si>
  <si>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</si>
  <si>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</si>
  <si>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</si>
  <si>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</si>
  <si>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</si>
  <si>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</si>
  <si>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</si>
  <si>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</si>
  <si>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</si>
  <si>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</si>
  <si>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</si>
  <si>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</si>
  <si>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</si>
  <si>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</si>
  <si>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</si>
  <si>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</si>
  <si>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</si>
  <si>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</si>
  <si>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</si>
  <si>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</si>
  <si>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</si>
  <si>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</si>
  <si>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</si>
  <si>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</si>
  <si>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</si>
  <si>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</si>
  <si>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</si>
  <si>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</si>
  <si>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</si>
  <si>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</si>
  <si>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</si>
  <si>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</si>
  <si>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</si>
  <si>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</si>
  <si>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</si>
  <si>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</si>
  <si>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</si>
  <si>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</si>
  <si>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</si>
  <si>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</si>
  <si>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</si>
  <si>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</si>
  <si>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</si>
  <si>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</si>
  <si>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</si>
  <si>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</si>
  <si>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</si>
  <si>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</si>
  <si>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</si>
  <si>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</si>
  <si>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</si>
  <si>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</si>
  <si>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</si>
  <si>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</si>
  <si>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</si>
  <si>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</si>
  <si>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</si>
  <si>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</si>
  <si>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</si>
  <si>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</si>
  <si>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</si>
  <si>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</si>
  <si>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</si>
  <si>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</si>
  <si>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</si>
  <si>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</si>
  <si>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</si>
  <si>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</si>
  <si>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</si>
  <si>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</si>
  <si>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</si>
  <si>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</si>
  <si>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</si>
  <si>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</si>
  <si>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</si>
  <si>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</si>
  <si>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</si>
  <si>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</si>
  <si>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</si>
  <si>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</si>
  <si>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</si>
  <si>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</si>
  <si>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</si>
  <si>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</si>
  <si>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</si>
  <si>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</si>
  <si>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</si>
  <si>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</si>
  <si>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</si>
  <si>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</si>
  <si>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</si>
  <si>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</si>
  <si>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</si>
  <si>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</si>
  <si>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</si>
  <si>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</si>
  <si>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</si>
  <si>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</si>
  <si>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</si>
  <si>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</si>
  <si>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</si>
  <si>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</si>
  <si>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</si>
  <si>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</si>
  <si>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</si>
  <si>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</si>
  <si>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</si>
  <si>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</si>
  <si>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</si>
  <si>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</si>
  <si>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</si>
  <si>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</si>
  <si>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</si>
  <si>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</si>
  <si>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</si>
  <si>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</si>
  <si>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</si>
  <si>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</si>
  <si>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</si>
  <si>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</si>
  <si>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</si>
  <si>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</si>
  <si>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</si>
  <si>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</si>
  <si>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</si>
  <si>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</si>
  <si>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</si>
  <si>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</si>
  <si>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</si>
  <si>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</si>
  <si>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</si>
  <si>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</si>
  <si>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</si>
  <si>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</si>
  <si>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</si>
  <si>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</si>
  <si>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</si>
  <si>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</si>
  <si>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</si>
  <si>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</si>
  <si>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</si>
  <si>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</si>
  <si>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</si>
  <si>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</si>
  <si>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</si>
  <si>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</si>
  <si>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</si>
  <si>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</si>
  <si>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</si>
  <si>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</si>
  <si>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</si>
  <si>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</si>
  <si>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</si>
  <si>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</si>
  <si>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</si>
  <si>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</si>
  <si>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</si>
  <si>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</si>
  <si>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</si>
  <si>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</si>
  <si>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</si>
  <si>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</si>
  <si>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</si>
  <si>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</si>
  <si>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</si>
  <si>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</si>
  <si>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</si>
  <si>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</si>
  <si>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</si>
  <si>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</si>
  <si>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</si>
  <si>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</si>
  <si>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</si>
  <si>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</si>
  <si>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</si>
  <si>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</si>
  <si>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</si>
  <si>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</si>
  <si>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</si>
  <si>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</si>
  <si>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</si>
  <si>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</si>
  <si>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</si>
  <si>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</si>
  <si>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</si>
  <si>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</si>
  <si>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</si>
  <si>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</si>
  <si>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</si>
  <si>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</si>
  <si>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</si>
  <si>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</si>
  <si>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</si>
  <si>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</si>
  <si>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</si>
  <si>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</si>
  <si>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</si>
  <si>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</si>
  <si>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</si>
  <si>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</si>
  <si>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</si>
  <si>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</si>
  <si>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</si>
  <si>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</si>
  <si>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</si>
  <si>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</si>
  <si>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</si>
  <si>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</si>
  <si>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</si>
  <si>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</si>
  <si>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</si>
  <si>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</si>
  <si>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</si>
  <si>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</si>
  <si>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</si>
  <si>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</si>
  <si>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</si>
  <si>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</si>
  <si>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</si>
  <si>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</si>
  <si>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</si>
  <si>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</si>
  <si>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</si>
  <si>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</si>
  <si>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</si>
  <si>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</si>
  <si>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</si>
  <si>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</si>
  <si>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</si>
  <si>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</si>
  <si>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</si>
  <si>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</si>
  <si>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</si>
  <si>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</si>
  <si>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</si>
  <si>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</si>
  <si>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</si>
  <si>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</si>
  <si>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</si>
  <si>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</si>
  <si>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</si>
  <si>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</si>
  <si>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</si>
  <si>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</si>
  <si>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</si>
  <si>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</si>
  <si>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</si>
  <si>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</si>
  <si>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</si>
  <si>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</si>
  <si>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</si>
  <si>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</si>
  <si>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</si>
  <si>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</si>
  <si>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</si>
  <si>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</si>
  <si>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</si>
  <si>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</si>
  <si>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</si>
  <si>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</si>
  <si>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</si>
  <si>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</si>
  <si>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</si>
  <si>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</si>
  <si>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</si>
  <si>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</si>
  <si>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</si>
  <si>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</si>
  <si>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</si>
  <si>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</si>
  <si>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</si>
  <si>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</si>
  <si>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</si>
  <si>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</si>
  <si>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</si>
  <si>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</si>
  <si>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</si>
  <si>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</si>
  <si>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</si>
  <si>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</si>
  <si>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</si>
  <si>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</si>
  <si>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</si>
  <si>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</si>
  <si>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</si>
  <si>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</si>
  <si>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</si>
  <si>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</si>
  <si>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</si>
  <si>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</si>
  <si>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</si>
  <si>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</si>
  <si>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</si>
  <si>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</si>
  <si>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</si>
  <si>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</si>
  <si>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</si>
  <si>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</si>
  <si>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</si>
  <si>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</si>
  <si>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</si>
  <si>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</si>
  <si>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</si>
  <si>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</si>
  <si>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</si>
  <si>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</si>
  <si>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</si>
  <si>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</si>
  <si>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</si>
  <si>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</si>
  <si>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</si>
  <si>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</si>
  <si>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</si>
  <si>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</si>
  <si>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</si>
  <si>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</si>
  <si>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</si>
  <si>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</si>
  <si>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</si>
  <si>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</si>
  <si>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</si>
  <si>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</si>
  <si>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</si>
  <si>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</si>
  <si>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</si>
  <si>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</si>
  <si>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</si>
  <si>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</si>
  <si>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</si>
  <si>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</si>
  <si>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</si>
  <si>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</si>
  <si>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</si>
  <si>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</si>
  <si>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</si>
  <si>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</si>
  <si>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</si>
  <si>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</si>
  <si>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</si>
  <si>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</si>
  <si>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</si>
  <si>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</si>
  <si>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</si>
  <si>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</si>
  <si>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</si>
  <si>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</si>
  <si>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</si>
  <si>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</si>
  <si>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</si>
  <si>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</si>
  <si>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</si>
  <si>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</si>
  <si>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</si>
  <si>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</si>
  <si>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</si>
  <si>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</si>
  <si>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</si>
  <si>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</si>
  <si>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</si>
  <si>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</si>
  <si>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</si>
  <si>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</si>
  <si>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</si>
  <si>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</si>
  <si>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</si>
  <si>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</si>
  <si>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</si>
  <si>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</si>
  <si>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</si>
  <si>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</si>
  <si>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</si>
  <si>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</si>
  <si>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</si>
  <si>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</si>
  <si>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</si>
  <si>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</si>
  <si>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</si>
  <si>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</si>
  <si>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</si>
  <si>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</si>
  <si>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</si>
  <si>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</si>
  <si>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</si>
  <si>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</si>
  <si>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</si>
  <si>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</si>
  <si>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</si>
  <si>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</si>
  <si>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</si>
  <si>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</si>
  <si>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</si>
  <si>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</si>
  <si>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</si>
  <si>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</si>
  <si>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</si>
  <si>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</si>
  <si>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</si>
  <si>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</si>
  <si>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</si>
  <si>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</si>
  <si>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</si>
  <si>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</si>
  <si>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</si>
  <si>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</si>
  <si>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</si>
  <si>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</si>
  <si>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</si>
  <si>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</si>
  <si>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</si>
  <si>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</si>
  <si>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</si>
  <si>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</si>
  <si>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</si>
  <si>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</si>
  <si>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</si>
  <si>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</si>
  <si>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</si>
  <si>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</si>
  <si>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</si>
  <si>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</si>
  <si>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</si>
  <si>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</si>
  <si>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</si>
  <si>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</si>
  <si>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</si>
  <si>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</si>
  <si>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</si>
  <si>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</si>
  <si>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</si>
  <si>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</si>
  <si>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</si>
  <si>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</si>
  <si>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</si>
  <si>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</si>
  <si>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</si>
  <si>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</si>
  <si>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</si>
  <si>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</si>
  <si>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</si>
  <si>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</si>
  <si>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</si>
  <si>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</si>
  <si>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</si>
  <si>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</si>
  <si>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</si>
  <si>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</si>
  <si>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</si>
  <si>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</si>
  <si>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</si>
  <si>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</si>
  <si>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</si>
  <si>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</si>
  <si>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</si>
  <si>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</si>
  <si>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</si>
  <si>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</si>
  <si>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</si>
  <si>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</si>
  <si>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</si>
  <si>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</si>
  <si>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</si>
  <si>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</si>
  <si>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</si>
  <si>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</si>
  <si>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</si>
  <si>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</si>
  <si>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</si>
  <si>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</si>
  <si>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</si>
  <si>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</si>
  <si>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</si>
  <si>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</si>
  <si>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</si>
  <si>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</si>
  <si>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</si>
  <si>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</si>
  <si>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</si>
  <si>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</si>
  <si>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</si>
  <si>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</si>
  <si>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</si>
  <si>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</si>
  <si>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</si>
  <si>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</si>
  <si>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</si>
  <si>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</si>
  <si>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</si>
  <si>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</si>
  <si>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</si>
  <si>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</si>
  <si>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</si>
  <si>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</si>
  <si>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</si>
  <si>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</si>
  <si>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</si>
  <si>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</si>
  <si>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</si>
  <si>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</si>
  <si>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</si>
  <si>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</si>
  <si>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</si>
  <si>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</si>
  <si>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</si>
  <si>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</si>
  <si>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</si>
  <si>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</si>
  <si>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</si>
  <si>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</si>
  <si>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</si>
  <si>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</si>
  <si>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</si>
  <si>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</si>
  <si>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</si>
  <si>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</si>
  <si>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</si>
  <si>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</si>
  <si>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</si>
  <si>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</si>
  <si>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</si>
  <si>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</si>
  <si>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</si>
  <si>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</si>
  <si>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</si>
  <si>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</si>
  <si>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</si>
  <si>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</si>
  <si>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</si>
  <si>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</si>
  <si>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</si>
  <si>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</si>
  <si>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</si>
  <si>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</si>
  <si>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</si>
  <si>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</si>
  <si>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</si>
  <si>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</si>
  <si>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</si>
  <si>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</si>
  <si>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</si>
  <si>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</si>
  <si>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</si>
  <si>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</si>
  <si>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</si>
  <si>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</si>
  <si>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</si>
  <si>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</si>
  <si>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</si>
  <si>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</si>
  <si>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</si>
  <si>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</si>
  <si>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</si>
  <si>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</si>
  <si>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</si>
  <si>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</si>
  <si>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</si>
  <si>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</si>
  <si>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</si>
  <si>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</si>
  <si>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</si>
  <si>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</si>
  <si>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</si>
  <si>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</si>
  <si>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</si>
  <si>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</si>
  <si>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</si>
  <si>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</si>
  <si>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</si>
  <si>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</si>
  <si>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</si>
  <si>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</si>
  <si>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</si>
  <si>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</si>
  <si>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</si>
  <si>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</si>
  <si>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</si>
  <si>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</si>
  <si>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</si>
  <si>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</si>
  <si>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</si>
  <si>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</si>
  <si>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</si>
  <si>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</si>
  <si>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</si>
  <si>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</si>
  <si>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</si>
  <si>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</si>
  <si>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</si>
  <si>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</si>
  <si>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</si>
  <si>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</si>
  <si>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</si>
  <si>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</si>
  <si>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</si>
  <si>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</si>
  <si>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</si>
  <si>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</si>
  <si>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</si>
  <si>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</si>
  <si>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</si>
  <si>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</si>
  <si>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</si>
  <si>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</si>
  <si>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</si>
  <si>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</si>
  <si>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</si>
  <si>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</si>
  <si>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</si>
  <si>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</si>
  <si>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</si>
  <si>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</si>
  <si>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</si>
  <si>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</si>
  <si>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</si>
  <si>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</si>
  <si>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</si>
  <si>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</si>
  <si>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</si>
  <si>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</si>
  <si>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</si>
  <si>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</si>
  <si>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</si>
  <si>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</si>
  <si>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</si>
  <si>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</si>
  <si>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</si>
  <si>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</si>
  <si>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</si>
  <si>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</si>
  <si>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</si>
  <si>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</si>
  <si>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</si>
  <si>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</si>
  <si>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</si>
  <si>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</si>
  <si>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</si>
  <si>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</si>
  <si>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</si>
  <si>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</si>
  <si>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</si>
  <si>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</si>
  <si>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</si>
  <si>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</si>
  <si>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</si>
  <si>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</si>
  <si>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</si>
  <si>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</si>
  <si>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</si>
  <si>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</si>
  <si>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</si>
  <si>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</si>
  <si>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</si>
  <si>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</si>
  <si>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</si>
  <si>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</si>
  <si>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</si>
  <si>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</si>
  <si>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</si>
  <si>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</si>
  <si>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</si>
  <si>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</si>
  <si>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</si>
  <si>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</si>
  <si>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</si>
  <si>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</si>
  <si>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</si>
  <si>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</si>
  <si>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</si>
  <si>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</si>
  <si>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</si>
  <si>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</si>
  <si>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</si>
  <si>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</si>
  <si>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</si>
  <si>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</si>
  <si>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</si>
  <si>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</si>
  <si>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</si>
  <si>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</si>
  <si>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</si>
  <si>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</si>
  <si>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</si>
  <si>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</si>
  <si>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</si>
  <si>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</si>
  <si>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</si>
  <si>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</si>
  <si>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</si>
  <si>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</si>
  <si>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</si>
  <si>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</si>
  <si>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</si>
  <si>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</si>
  <si>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</si>
  <si>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</si>
  <si>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</si>
  <si>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</si>
  <si>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</si>
  <si>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</si>
  <si>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</si>
  <si>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</si>
  <si>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</si>
  <si>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</si>
  <si>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</si>
  <si>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</si>
  <si>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</si>
  <si>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</si>
  <si>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</si>
  <si>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</si>
  <si>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</si>
  <si>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</si>
  <si>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</si>
  <si>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</si>
  <si>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</si>
  <si>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</si>
  <si>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</si>
  <si>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</si>
  <si>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</si>
  <si>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</si>
  <si>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</si>
  <si>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</si>
  <si>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</si>
  <si>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</si>
  <si>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</si>
  <si>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</si>
  <si>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</si>
  <si>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</si>
  <si>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</si>
  <si>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</si>
  <si>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</si>
  <si>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</si>
  <si>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</si>
  <si>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</si>
  <si>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</si>
  <si>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</si>
  <si>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</si>
  <si>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</si>
  <si>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</si>
  <si>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</si>
  <si>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</si>
  <si>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</si>
  <si>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</si>
  <si>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</si>
  <si>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</si>
  <si>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</si>
  <si>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</si>
  <si>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</si>
  <si>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</si>
  <si>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</si>
  <si>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</si>
  <si>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</si>
  <si>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</si>
  <si>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</si>
  <si>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</si>
  <si>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</si>
  <si>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</si>
  <si>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</si>
  <si>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</si>
  <si>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</si>
  <si>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</si>
  <si>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</si>
  <si>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</si>
  <si>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</si>
  <si>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</si>
  <si>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</si>
  <si>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</si>
  <si>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</si>
  <si>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</si>
  <si>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</si>
  <si>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</si>
  <si>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</si>
  <si>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</si>
  <si>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</si>
  <si>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</si>
  <si>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</si>
  <si>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</si>
  <si>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</si>
  <si>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</si>
  <si>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</si>
  <si>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</si>
  <si>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</si>
  <si>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</si>
  <si>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</si>
  <si>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</si>
  <si>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</si>
  <si>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</si>
  <si>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</si>
  <si>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</si>
  <si>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</si>
  <si>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</si>
  <si>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</si>
  <si>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</si>
  <si>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</si>
  <si>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</si>
  <si>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</si>
  <si>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</si>
  <si>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</si>
  <si>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</si>
  <si>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</si>
  <si>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</si>
  <si>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</si>
  <si>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</si>
  <si>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</si>
  <si>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</si>
  <si>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</si>
  <si>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</si>
  <si>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</si>
  <si>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</si>
  <si>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</si>
  <si>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</si>
  <si>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</si>
  <si>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</si>
  <si>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</si>
  <si>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</si>
  <si>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</si>
  <si>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</si>
  <si>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</si>
  <si>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</si>
  <si>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</si>
  <si>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</si>
  <si>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</si>
  <si>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</si>
  <si>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</si>
  <si>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</si>
  <si>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</si>
  <si>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</si>
  <si>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</si>
  <si>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</si>
  <si>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</si>
  <si>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</si>
  <si>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</si>
  <si>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</si>
  <si>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</si>
  <si>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</si>
  <si>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</si>
  <si>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</si>
  <si>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</si>
  <si>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</si>
  <si>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</si>
  <si>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</si>
  <si>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</si>
  <si>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</si>
  <si>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</si>
  <si>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</si>
  <si>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</si>
  <si>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</si>
  <si>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</si>
  <si>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</si>
  <si>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</si>
  <si>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</si>
  <si>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</si>
  <si>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</si>
  <si>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</si>
  <si>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</si>
  <si>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</si>
  <si>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</si>
  <si>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</si>
  <si>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</si>
  <si>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</si>
  <si>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</si>
  <si>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</si>
  <si>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</si>
  <si>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</si>
  <si>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</si>
  <si>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</si>
  <si>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</si>
  <si>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</si>
  <si>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</si>
  <si>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</si>
  <si>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</si>
  <si>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</si>
  <si>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</si>
  <si>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</si>
  <si>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</si>
  <si>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</si>
  <si>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</si>
  <si>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</si>
  <si>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</si>
  <si>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</si>
  <si>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</si>
  <si>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</si>
  <si>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</si>
  <si>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</si>
  <si>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</si>
  <si>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</si>
  <si>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</si>
  <si>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</si>
  <si>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</si>
  <si>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</si>
  <si>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</si>
  <si>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</si>
  <si>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</si>
  <si>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</si>
  <si>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</si>
  <si>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</si>
  <si>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</si>
  <si>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</si>
  <si>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</si>
  <si>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</si>
  <si>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</si>
  <si>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</si>
  <si>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</si>
  <si>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</si>
  <si>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</si>
  <si>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</si>
  <si>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</si>
  <si>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</si>
  <si>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</si>
  <si>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</si>
  <si>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</si>
  <si>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</si>
  <si>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</si>
  <si>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</si>
  <si>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</si>
  <si>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</si>
  <si>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</si>
  <si>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</si>
  <si>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</si>
  <si>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</si>
  <si>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</si>
  <si>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</si>
  <si>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</si>
  <si>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</si>
  <si>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</si>
  <si>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</si>
  <si>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</si>
  <si>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</si>
  <si>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</si>
  <si>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</si>
  <si>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</si>
  <si>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</si>
  <si>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</si>
  <si>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</si>
  <si>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</si>
  <si>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</si>
  <si>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</si>
  <si>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</si>
  <si>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</si>
  <si>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</si>
  <si>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</si>
  <si>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</si>
  <si>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</si>
  <si>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</si>
  <si>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</si>
  <si>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</si>
  <si>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</si>
  <si>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</si>
  <si>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</si>
  <si>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</si>
  <si>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</si>
  <si>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</si>
  <si>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</si>
  <si>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</si>
  <si>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</si>
  <si>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</si>
  <si>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</si>
  <si>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</si>
  <si>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</si>
  <si>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</si>
  <si>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</si>
  <si>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</si>
  <si>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</si>
  <si>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</si>
  <si>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</si>
  <si>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</si>
  <si>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</si>
  <si>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</si>
  <si>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</si>
  <si>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</si>
  <si>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</si>
  <si>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</si>
  <si>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</si>
  <si>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</si>
  <si>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</si>
  <si>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</si>
  <si>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</si>
  <si>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</si>
  <si>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</si>
  <si>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</si>
  <si>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</si>
  <si>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</si>
  <si>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</si>
  <si>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</si>
  <si>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</si>
  <si>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</si>
  <si>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</si>
  <si>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</si>
  <si>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</si>
  <si>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</si>
  <si>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</si>
  <si>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</si>
  <si>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</si>
  <si>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</si>
  <si>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</si>
  <si>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</si>
  <si>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</si>
  <si>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</si>
  <si>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</si>
  <si>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</si>
  <si>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</si>
  <si>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</si>
  <si>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</si>
  <si>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</si>
  <si>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</si>
  <si>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</si>
  <si>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</si>
  <si>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</si>
  <si>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</si>
  <si>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</si>
  <si>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</si>
  <si>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</si>
  <si>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</si>
  <si>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</si>
  <si>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</si>
  <si>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</si>
  <si>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</si>
  <si>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</si>
  <si>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</si>
  <si>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</si>
  <si>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</si>
  <si>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</si>
  <si>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</si>
  <si>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</si>
  <si>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</si>
  <si>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</si>
  <si>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</si>
  <si>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</si>
  <si>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</si>
  <si>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</si>
  <si>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</si>
  <si>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</si>
  <si>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</si>
  <si>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</si>
  <si>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</si>
  <si>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</si>
  <si>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</si>
  <si>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</si>
  <si>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</si>
  <si>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</si>
  <si>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</si>
  <si>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</si>
  <si>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</si>
  <si>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</si>
  <si>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</si>
  <si>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</si>
  <si>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</si>
  <si>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</si>
  <si>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</si>
  <si>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</si>
  <si>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</si>
  <si>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</si>
  <si>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</si>
  <si>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</si>
  <si>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</si>
  <si>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</si>
  <si>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</si>
  <si>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</si>
  <si>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</si>
  <si>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</si>
  <si>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</si>
  <si>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</si>
  <si>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</si>
  <si>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</si>
  <si>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</si>
  <si>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</si>
  <si>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</si>
  <si>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</si>
  <si>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</si>
  <si>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</si>
  <si>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</si>
  <si>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</si>
  <si>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</si>
  <si>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</si>
  <si>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</si>
  <si>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</si>
  <si>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</si>
  <si>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</si>
  <si>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</si>
  <si>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</si>
  <si>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</si>
  <si>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</si>
  <si>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</si>
  <si>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</si>
  <si>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</si>
  <si>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</si>
  <si>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</si>
  <si>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</si>
  <si>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</si>
  <si>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</si>
  <si>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</si>
  <si>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</si>
  <si>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</si>
  <si>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</si>
  <si>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</si>
  <si>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</si>
  <si>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</si>
  <si>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</si>
  <si>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</si>
  <si>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</si>
  <si>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</si>
  <si>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</si>
  <si>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</si>
  <si>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</si>
  <si>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</si>
  <si>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</si>
  <si>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</si>
  <si>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</si>
  <si>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</si>
  <si>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</si>
  <si>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</si>
  <si>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</si>
  <si>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</si>
  <si>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</si>
  <si>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</si>
  <si>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</si>
  <si>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</si>
  <si>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</si>
  <si>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</si>
  <si>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</si>
  <si>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</si>
  <si>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</si>
  <si>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</si>
  <si>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</si>
  <si>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</si>
  <si>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</si>
  <si>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</si>
  <si>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</si>
  <si>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</si>
  <si>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</si>
  <si>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</si>
  <si>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</si>
  <si>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</si>
  <si>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</si>
  <si>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</si>
  <si>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</si>
  <si>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</si>
  <si>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</si>
  <si>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</si>
  <si>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</si>
  <si>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</si>
  <si>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</si>
  <si>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</si>
  <si>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</si>
  <si>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</si>
  <si>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</si>
  <si>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</si>
  <si>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</si>
  <si>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</si>
  <si>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</si>
  <si>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</si>
  <si>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</si>
  <si>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</si>
  <si>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</si>
  <si>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</si>
  <si>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</si>
  <si>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</si>
  <si>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</si>
  <si>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</si>
  <si>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</si>
  <si>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</si>
  <si>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</si>
  <si>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</si>
  <si>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</si>
  <si>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</si>
  <si>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</si>
  <si>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</si>
  <si>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</si>
  <si>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</si>
  <si>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</si>
  <si>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</si>
  <si>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</si>
  <si>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</si>
  <si>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</si>
  <si>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</si>
  <si>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</si>
  <si>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</si>
  <si>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</si>
  <si>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</si>
  <si>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</si>
  <si>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</si>
  <si>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</si>
  <si>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</si>
  <si>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</si>
  <si>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</si>
  <si>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</si>
  <si>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</si>
  <si>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</si>
  <si>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</si>
  <si>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</si>
  <si>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</si>
  <si>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</si>
  <si>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</si>
  <si>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</si>
  <si>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</si>
  <si>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</si>
  <si>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</si>
  <si>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</si>
  <si>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</si>
  <si>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</si>
  <si>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</si>
  <si>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</si>
  <si>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</si>
  <si>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</si>
  <si>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</si>
  <si>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</si>
  <si>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</si>
  <si>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</si>
  <si>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</si>
  <si>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</si>
  <si>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</si>
  <si>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</si>
  <si>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</si>
  <si>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</si>
  <si>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</si>
  <si>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</si>
  <si>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</si>
  <si>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</si>
  <si>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</si>
  <si>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</si>
  <si>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</si>
  <si>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</si>
  <si>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</si>
  <si>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</si>
  <si>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</si>
  <si>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</si>
  <si>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</si>
  <si>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</si>
  <si>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</si>
  <si>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</si>
  <si>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</si>
  <si>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</si>
  <si>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</si>
  <si>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</si>
  <si>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</si>
  <si>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</si>
  <si>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</si>
  <si>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</si>
  <si>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</si>
  <si>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</si>
  <si>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</si>
  <si>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</si>
  <si>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</si>
  <si>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</si>
  <si>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</si>
  <si>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</si>
  <si>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</si>
  <si>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</si>
  <si>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</si>
  <si>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</si>
  <si>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</si>
  <si>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</si>
  <si>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</si>
  <si>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</si>
  <si>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</si>
  <si>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</si>
  <si>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</si>
  <si>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</si>
  <si>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</si>
  <si>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</si>
  <si>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</si>
  <si>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</si>
  <si>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</si>
  <si>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</si>
  <si>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</si>
  <si>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</si>
  <si>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</si>
  <si>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</si>
  <si>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</si>
  <si>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</si>
  <si>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</si>
  <si>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</si>
  <si>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</si>
  <si>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</si>
  <si>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</si>
  <si>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</si>
  <si>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</si>
  <si>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</si>
  <si>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</si>
  <si>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</si>
  <si>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</si>
  <si>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</si>
  <si>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</si>
  <si>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</si>
  <si>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</si>
  <si>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</si>
  <si>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</si>
  <si>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</si>
  <si>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</si>
  <si>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</si>
  <si>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</si>
  <si>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</si>
  <si>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</si>
  <si>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</si>
  <si>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</si>
  <si>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</si>
  <si>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</si>
  <si>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</si>
  <si>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</si>
  <si>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</si>
  <si>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</si>
  <si>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</si>
  <si>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</si>
  <si>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</si>
  <si>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</si>
  <si>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</si>
  <si>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</si>
  <si>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</si>
  <si>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</si>
  <si>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</si>
  <si>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</si>
  <si>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</si>
  <si>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</si>
  <si>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</si>
  <si>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</si>
  <si>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</si>
  <si>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</si>
  <si>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</si>
  <si>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</si>
  <si>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</si>
  <si>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</si>
  <si>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</si>
  <si>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</si>
  <si>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</si>
  <si>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</si>
  <si>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</si>
  <si>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</si>
  <si>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</si>
  <si>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</si>
  <si>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</si>
  <si>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</si>
  <si>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</si>
  <si>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</si>
  <si>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</si>
  <si>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</si>
  <si>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</si>
  <si>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</si>
  <si>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</si>
  <si>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</si>
  <si>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</si>
  <si>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</si>
  <si>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</si>
  <si>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</si>
  <si>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</si>
  <si>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</si>
  <si>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</si>
  <si>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</si>
  <si>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</si>
  <si>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</si>
  <si>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</si>
  <si>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</si>
  <si>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</si>
  <si>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</si>
  <si>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</si>
  <si>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</si>
  <si>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</si>
  <si>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</si>
  <si>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</si>
  <si>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</si>
  <si>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</si>
  <si>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</si>
  <si>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</si>
  <si>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</si>
  <si>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</si>
  <si>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</si>
  <si>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</si>
  <si>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</si>
  <si>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</si>
  <si>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</si>
  <si>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</si>
  <si>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</si>
  <si>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</si>
  <si>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</si>
  <si>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</si>
  <si>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</si>
  <si>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</si>
  <si>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</si>
  <si>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</si>
  <si>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</si>
  <si>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</si>
  <si>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</si>
  <si>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</si>
  <si>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</si>
  <si>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</si>
  <si>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</si>
  <si>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</si>
  <si>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</si>
  <si>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</si>
  <si>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</si>
  <si>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</si>
  <si>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</si>
  <si>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</si>
  <si>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</si>
  <si>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</si>
  <si>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</si>
  <si>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</si>
  <si>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</si>
  <si>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</si>
  <si>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</si>
  <si>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</si>
  <si>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</si>
  <si>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</si>
  <si>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</si>
  <si>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</si>
  <si>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</si>
  <si>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</si>
  <si>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</si>
  <si>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</si>
  <si>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</si>
  <si>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</si>
  <si>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</si>
  <si>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</si>
  <si>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</si>
  <si>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</si>
  <si>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</si>
  <si>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</si>
  <si>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</si>
  <si>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</si>
  <si>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</si>
  <si>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</si>
  <si>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</si>
  <si>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</si>
  <si>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</si>
  <si>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</si>
  <si>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</si>
  <si>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</si>
  <si>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</si>
  <si>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</si>
  <si>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</si>
  <si>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</si>
  <si>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</si>
  <si>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</si>
  <si>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</si>
  <si>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</si>
  <si>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</si>
  <si>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</si>
  <si>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</si>
  <si>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</si>
  <si>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</si>
  <si>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</si>
  <si>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</si>
  <si>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</si>
  <si>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</si>
  <si>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</si>
  <si>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</si>
  <si>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</si>
  <si>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</si>
  <si>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</si>
  <si>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</si>
  <si>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</si>
  <si>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</si>
  <si>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</si>
  <si>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</si>
  <si>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</si>
  <si>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</si>
  <si>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</si>
  <si>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</si>
  <si>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</si>
  <si>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</si>
  <si>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</si>
  <si>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</si>
  <si>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</si>
  <si>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</si>
  <si>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</si>
  <si>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</si>
  <si>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</si>
  <si>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</si>
  <si>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</si>
  <si>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</si>
  <si>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</si>
  <si>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</si>
  <si>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</si>
  <si>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</si>
  <si>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</si>
  <si>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</si>
  <si>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</si>
  <si>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</si>
  <si>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</si>
  <si>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</si>
  <si>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</si>
  <si>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</si>
  <si>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</si>
  <si>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</si>
  <si>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</si>
  <si>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</si>
  <si>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</si>
  <si>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</si>
  <si>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</si>
  <si>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</si>
  <si>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</si>
  <si>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</si>
  <si>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</si>
  <si>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</si>
  <si>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</si>
  <si>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</si>
  <si>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</si>
  <si>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</si>
  <si>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</si>
  <si>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</si>
  <si>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</si>
  <si>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</si>
  <si>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</si>
  <si>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</si>
  <si>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</si>
  <si>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</si>
  <si>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</si>
  <si>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</si>
  <si>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</si>
  <si>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</si>
  <si>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</si>
  <si>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</si>
  <si>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</si>
  <si>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</si>
  <si>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</si>
  <si>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</si>
  <si>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</si>
  <si>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</si>
  <si>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</si>
  <si>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</si>
  <si>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</si>
  <si>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</si>
  <si>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</si>
  <si>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</si>
  <si>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</si>
  <si>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</si>
  <si>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</si>
  <si>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</si>
  <si>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</si>
  <si>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</si>
  <si>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</si>
  <si>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</si>
  <si>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</si>
  <si>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</si>
  <si>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</si>
  <si>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</si>
  <si>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</si>
  <si>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</si>
  <si>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</si>
  <si>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</si>
  <si>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</si>
  <si>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</si>
  <si>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</si>
  <si>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</si>
  <si>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</si>
  <si>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</si>
  <si>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</si>
  <si>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</si>
  <si>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</si>
  <si>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</si>
  <si>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</si>
  <si>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</si>
  <si>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</si>
  <si>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</si>
  <si>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</si>
  <si>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</si>
  <si>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</si>
  <si>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</si>
  <si>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</si>
  <si>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</si>
  <si>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</si>
  <si>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</si>
  <si>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</si>
  <si>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</si>
  <si>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</si>
  <si>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</si>
  <si>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</si>
  <si>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</si>
  <si>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</si>
  <si>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</si>
  <si>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</si>
  <si>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</si>
  <si>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</si>
  <si>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</si>
  <si>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</si>
  <si>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</si>
  <si>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</si>
  <si>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</si>
  <si>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</si>
  <si>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</si>
  <si>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</si>
  <si>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</si>
  <si>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</si>
  <si>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</si>
  <si>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</si>
  <si>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</si>
  <si>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</si>
  <si>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</si>
  <si>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</si>
  <si>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</si>
  <si>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</si>
  <si>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</si>
  <si>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</si>
  <si>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</si>
  <si>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</si>
  <si>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</si>
  <si>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</si>
  <si>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</si>
  <si>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</si>
  <si>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</si>
  <si>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</si>
  <si>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</si>
  <si>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</si>
  <si>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</si>
  <si>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</si>
  <si>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</si>
  <si>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</si>
  <si>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</si>
  <si>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</si>
  <si>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</si>
  <si>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</si>
  <si>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</si>
  <si>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</si>
  <si>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</si>
  <si>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</si>
  <si>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</si>
  <si>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</si>
  <si>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</si>
  <si>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</si>
  <si>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</si>
  <si>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</si>
  <si>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</si>
  <si>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</si>
  <si>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</si>
  <si>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</si>
  <si>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</si>
  <si>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</si>
  <si>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</si>
  <si>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</si>
  <si>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</si>
  <si>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</si>
  <si>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</si>
  <si>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</si>
  <si>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</si>
  <si>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</si>
  <si>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</si>
  <si>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</si>
  <si>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</si>
  <si>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</si>
  <si>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</si>
  <si>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</si>
  <si>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</si>
  <si>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</si>
  <si>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</si>
  <si>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</si>
  <si>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</si>
  <si>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</si>
  <si>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</si>
  <si>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</si>
  <si>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</si>
  <si>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</si>
  <si>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</si>
  <si>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</si>
  <si>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</si>
  <si>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</si>
  <si>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</si>
  <si>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</si>
  <si>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</si>
  <si>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</si>
  <si>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</si>
  <si>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</si>
  <si>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</si>
  <si>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</si>
  <si>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</si>
  <si>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</si>
  <si>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</si>
  <si>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</si>
  <si>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</si>
  <si>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</si>
  <si>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</si>
  <si>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</si>
  <si>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</si>
  <si>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</si>
  <si>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</si>
  <si>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</si>
  <si>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</si>
  <si>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</si>
  <si>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</si>
  <si>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</si>
  <si>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</si>
  <si>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</si>
  <si>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</si>
  <si>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</si>
  <si>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</si>
  <si>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</si>
  <si>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</si>
  <si>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</si>
  <si>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</si>
  <si>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</si>
  <si>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</si>
  <si>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</si>
  <si>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</si>
  <si>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</si>
  <si>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</si>
  <si>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</si>
  <si>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</si>
  <si>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</si>
  <si>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</si>
  <si>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</si>
  <si>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</si>
  <si>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</si>
  <si>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</si>
  <si>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</si>
  <si>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</si>
  <si>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</si>
  <si>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</si>
  <si>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</si>
  <si>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</si>
  <si>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</si>
  <si>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</si>
  <si>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</si>
  <si>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</si>
  <si>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</si>
  <si>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</si>
  <si>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</si>
  <si>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</si>
  <si>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</si>
  <si>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</si>
  <si>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</si>
  <si>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</si>
  <si>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</si>
  <si>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</si>
  <si>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</si>
  <si>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</si>
  <si>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</si>
  <si>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</si>
  <si>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</si>
  <si>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</si>
  <si>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</si>
  <si>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</si>
  <si>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</si>
  <si>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</si>
  <si>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</si>
  <si>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</si>
  <si>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</si>
  <si>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</si>
  <si>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</si>
  <si>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</si>
  <si>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</si>
  <si>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</si>
  <si>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</si>
  <si>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</si>
  <si>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</si>
  <si>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</si>
  <si>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</si>
  <si>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</si>
  <si>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</si>
  <si>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</si>
  <si>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</si>
  <si>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</si>
  <si>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</si>
  <si>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</si>
  <si>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</si>
  <si>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</si>
  <si>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</si>
  <si>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</si>
  <si>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</si>
  <si>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</si>
  <si>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</si>
  <si>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</si>
  <si>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</si>
  <si>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</si>
  <si>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</si>
  <si>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</si>
  <si>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</si>
  <si>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</si>
  <si>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</si>
  <si>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</si>
  <si>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</si>
  <si>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</si>
  <si>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</si>
  <si>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</si>
  <si>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</si>
  <si>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</si>
  <si>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</si>
  <si>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</si>
  <si>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</si>
  <si>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</si>
  <si>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</si>
  <si>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</si>
  <si>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</si>
  <si>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</si>
  <si>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</si>
  <si>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</si>
  <si>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</si>
  <si>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</si>
  <si>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</si>
  <si>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</si>
  <si>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</si>
  <si>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</si>
  <si>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</si>
  <si>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</si>
  <si>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</si>
  <si>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</si>
  <si>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</si>
  <si>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</si>
  <si>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</si>
  <si>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</si>
  <si>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</si>
  <si>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</si>
  <si>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</si>
  <si>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</si>
  <si>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</si>
  <si>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</si>
  <si>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</si>
  <si>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</si>
  <si>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</si>
  <si>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</si>
  <si>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</si>
  <si>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</si>
  <si>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</si>
  <si>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</si>
  <si>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</si>
  <si>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</si>
  <si>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</si>
  <si>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</si>
  <si>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</si>
  <si>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</si>
  <si>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</si>
  <si>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</si>
  <si>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</si>
  <si>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</si>
  <si>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</si>
  <si>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</si>
  <si>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</si>
  <si>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</si>
  <si>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</si>
  <si>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</si>
  <si>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</si>
  <si>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</si>
  <si>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</si>
  <si>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</si>
  <si>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</si>
  <si>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</si>
  <si>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</si>
  <si>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</si>
  <si>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</si>
  <si>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</si>
  <si>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</si>
  <si>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</si>
  <si>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</si>
  <si>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</si>
  <si>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</si>
  <si>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</si>
  <si>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</si>
  <si>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</si>
  <si>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</si>
  <si>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</si>
  <si>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</si>
  <si>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</si>
  <si>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</si>
  <si>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</si>
  <si>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</si>
  <si>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</si>
  <si>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</si>
  <si>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</si>
  <si>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</si>
  <si>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</si>
  <si>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</si>
  <si>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</si>
  <si>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</si>
  <si>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</si>
  <si>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</si>
  <si>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</si>
  <si>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</si>
  <si>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</si>
  <si>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</si>
  <si>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</si>
  <si>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</si>
  <si>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</si>
  <si>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</si>
  <si>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</si>
  <si>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</si>
  <si>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</si>
  <si>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</si>
  <si>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</si>
  <si>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</si>
  <si>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</si>
  <si>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</si>
  <si>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</si>
  <si>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</si>
  <si>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</si>
  <si>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</si>
  <si>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</si>
  <si>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</si>
  <si>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</si>
  <si>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</si>
  <si>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</si>
  <si>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</si>
  <si>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</si>
  <si>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</si>
  <si>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</si>
  <si>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</si>
  <si>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</si>
  <si>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</si>
  <si>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</si>
  <si>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</si>
  <si>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</si>
  <si>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</si>
  <si>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</si>
  <si>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</si>
  <si>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</si>
  <si>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</si>
  <si>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</si>
  <si>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</si>
  <si>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</si>
  <si>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</si>
  <si>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</si>
  <si>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</si>
  <si>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</si>
  <si>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</si>
  <si>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</si>
  <si>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</si>
  <si>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</si>
  <si>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</si>
  <si>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</si>
  <si>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</si>
  <si>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</si>
  <si>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</si>
  <si>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</si>
  <si>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</si>
  <si>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</si>
  <si>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</si>
  <si>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</si>
  <si>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</si>
  <si>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</si>
  <si>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</si>
  <si>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</si>
  <si>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</si>
  <si>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</si>
  <si>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</si>
  <si>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</si>
  <si>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</si>
  <si>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</si>
  <si>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</si>
  <si>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</si>
  <si>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</si>
  <si>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</si>
  <si>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</si>
  <si>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</si>
  <si>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</si>
  <si>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</si>
  <si>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</si>
  <si>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</si>
  <si>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</si>
  <si>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</si>
  <si>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</si>
  <si>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</si>
  <si>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</si>
  <si>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</si>
  <si>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</si>
  <si>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</si>
  <si>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</si>
  <si>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</si>
  <si>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</si>
  <si>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</si>
  <si>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</si>
  <si>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</si>
  <si>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</si>
  <si>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</si>
  <si>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</si>
  <si>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</si>
  <si>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</si>
  <si>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</si>
  <si>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</si>
  <si>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</si>
  <si>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</si>
  <si>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</si>
  <si>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</si>
  <si>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</si>
  <si>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</si>
  <si>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</si>
  <si>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</si>
  <si>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</si>
  <si>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</si>
  <si>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</si>
  <si>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</si>
  <si>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</si>
  <si>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</si>
  <si>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</si>
  <si>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</si>
  <si>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</si>
  <si>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</si>
  <si>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</si>
  <si>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</si>
  <si>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</si>
  <si>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</si>
  <si>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</si>
  <si>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</si>
  <si>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</si>
  <si>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</si>
  <si>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</si>
  <si>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</si>
  <si>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</si>
  <si>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</si>
  <si>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</si>
  <si>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</si>
  <si>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</si>
  <si>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</si>
  <si>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</si>
  <si>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</si>
  <si>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</si>
  <si>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</si>
  <si>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</si>
  <si>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</si>
  <si>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</si>
  <si>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</si>
  <si>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</si>
  <si>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</si>
  <si>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</si>
  <si>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</si>
  <si>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</si>
  <si>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</si>
  <si>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</si>
  <si>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</si>
  <si>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</si>
  <si>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</si>
  <si>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</si>
  <si>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</si>
  <si>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</si>
  <si>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</si>
  <si>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</si>
  <si>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</si>
  <si>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</si>
  <si>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</si>
  <si>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</si>
  <si>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</si>
  <si>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</si>
  <si>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</si>
  <si>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</si>
  <si>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</si>
  <si>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</si>
  <si>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</si>
  <si>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</si>
  <si>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</si>
  <si>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</si>
  <si>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</si>
  <si>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</si>
  <si>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</si>
  <si>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</si>
  <si>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</si>
  <si>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</si>
  <si>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</si>
  <si>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</si>
  <si>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</si>
  <si>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</si>
  <si>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</si>
  <si>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</si>
  <si>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</si>
  <si>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</si>
  <si>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</si>
  <si>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</si>
  <si>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</si>
  <si>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</si>
  <si>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</si>
  <si>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</si>
  <si>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</si>
  <si>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</si>
  <si>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</si>
  <si>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</si>
  <si>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</si>
  <si>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</si>
  <si>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</si>
  <si>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</si>
  <si>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</si>
  <si>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</si>
  <si>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</si>
  <si>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</si>
  <si>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</si>
  <si>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</si>
  <si>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</si>
  <si>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</si>
  <si>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</si>
  <si>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</si>
  <si>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</si>
  <si>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</si>
  <si>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</si>
  <si>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</si>
  <si>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</si>
  <si>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</si>
  <si>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</si>
  <si>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</si>
  <si>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</si>
  <si>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</si>
  <si>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</si>
  <si>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</si>
  <si>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</si>
  <si>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</si>
  <si>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</si>
  <si>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</si>
  <si>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</si>
  <si>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</si>
  <si>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</si>
  <si>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</si>
  <si>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</si>
  <si>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</si>
  <si>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</si>
  <si>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</si>
  <si>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</si>
  <si>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</si>
  <si>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</si>
  <si>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</si>
  <si>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</si>
  <si>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</si>
  <si>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</si>
  <si>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</si>
  <si>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</si>
  <si>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</si>
  <si>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</si>
  <si>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</si>
  <si>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</si>
  <si>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</si>
  <si>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</si>
  <si>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</si>
  <si>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</si>
  <si>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</si>
  <si>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</si>
  <si>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</si>
  <si>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</si>
  <si>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</si>
  <si>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</si>
  <si>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</si>
  <si>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</si>
  <si>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</si>
  <si>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</si>
  <si>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</si>
  <si>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</si>
  <si>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</si>
  <si>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</si>
  <si>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</si>
  <si>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</si>
  <si>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</si>
  <si>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</si>
  <si>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</si>
  <si>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</si>
  <si>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</si>
  <si>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</si>
  <si>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</si>
  <si>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</si>
  <si>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</si>
  <si>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</si>
  <si>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</si>
  <si>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</si>
  <si>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</si>
  <si>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</si>
  <si>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</si>
  <si>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</si>
  <si>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</si>
  <si>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</si>
  <si>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</si>
  <si>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</si>
  <si>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</si>
  <si>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</si>
  <si>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</si>
  <si>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</si>
  <si>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</si>
  <si>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</si>
  <si>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</si>
  <si>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</si>
  <si>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</si>
  <si>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</si>
  <si>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</si>
  <si>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</si>
  <si>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</si>
  <si>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</si>
  <si>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</si>
  <si>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</si>
  <si>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</si>
  <si>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</si>
  <si>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</si>
  <si>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</si>
  <si>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</si>
  <si>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</si>
  <si>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</si>
  <si>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</si>
  <si>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</si>
  <si>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</si>
  <si>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</si>
  <si>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</si>
  <si>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</si>
  <si>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</si>
  <si>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</si>
  <si>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</si>
  <si>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</si>
  <si>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</si>
  <si>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</si>
  <si>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</si>
  <si>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</si>
  <si>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</si>
  <si>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</si>
  <si>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</si>
  <si>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</si>
  <si>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</si>
  <si>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</si>
  <si>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</si>
  <si>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</si>
  <si>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</si>
  <si>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</si>
  <si>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</si>
  <si>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</si>
  <si>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</si>
  <si>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</si>
  <si>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</si>
  <si>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</si>
  <si>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</si>
  <si>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</si>
  <si>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</si>
  <si>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</si>
  <si>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</si>
  <si>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</si>
  <si>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</si>
  <si>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</si>
  <si>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</si>
  <si>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</si>
  <si>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</si>
  <si>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</si>
  <si>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</si>
  <si>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</si>
  <si>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</si>
  <si>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</si>
  <si>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</si>
  <si>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</si>
  <si>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</si>
  <si>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</si>
  <si>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</si>
  <si>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</si>
  <si>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</si>
  <si>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</si>
  <si>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</si>
  <si>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</si>
  <si>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</si>
  <si>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</si>
  <si>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</si>
  <si>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</si>
  <si>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</si>
  <si>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</si>
  <si>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</si>
  <si>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</si>
  <si>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</si>
  <si>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</si>
  <si>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</si>
  <si>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</si>
  <si>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</si>
  <si>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</si>
  <si>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</si>
  <si>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</si>
  <si>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</si>
  <si>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</si>
  <si>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</si>
  <si>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</si>
  <si>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</si>
  <si>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</si>
  <si>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</si>
  <si>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</si>
  <si>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</si>
  <si>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</si>
  <si>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</si>
  <si>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</si>
  <si>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</si>
  <si>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</si>
  <si>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</si>
  <si>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</si>
  <si>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</si>
  <si>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</si>
  <si>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</si>
  <si>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</si>
  <si>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</si>
  <si>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</si>
  <si>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</si>
  <si>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</si>
  <si>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</si>
  <si>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</si>
  <si>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</si>
  <si>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</si>
  <si>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</si>
  <si>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</si>
  <si>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</si>
  <si>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</si>
  <si>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</si>
  <si>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</si>
  <si>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</si>
  <si>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</si>
  <si>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</si>
  <si>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</si>
  <si>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</si>
  <si>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</si>
  <si>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</si>
  <si>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</si>
  <si>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</si>
  <si>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</si>
  <si>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</si>
  <si>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</si>
  <si>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</si>
  <si>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</si>
  <si>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</si>
  <si>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</si>
  <si>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</si>
  <si>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</si>
  <si>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</si>
  <si>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</si>
  <si>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</si>
  <si>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</si>
  <si>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</si>
  <si>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</si>
  <si>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</si>
  <si>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</si>
  <si>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</si>
  <si>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</si>
  <si>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</si>
  <si>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</si>
  <si>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</si>
  <si>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</si>
  <si>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</si>
  <si>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</si>
  <si>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</si>
  <si>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</si>
  <si>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</si>
  <si>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</si>
  <si>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</si>
  <si>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</si>
  <si>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</si>
  <si>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</si>
  <si>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</si>
  <si>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</si>
  <si>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</si>
  <si>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</si>
  <si>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</si>
  <si>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</si>
  <si>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</si>
  <si>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</si>
  <si>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</si>
  <si>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</si>
  <si>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</si>
  <si>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</si>
  <si>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</si>
  <si>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</si>
  <si>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</si>
  <si>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</si>
  <si>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</si>
  <si>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</si>
  <si>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</si>
  <si>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</si>
  <si>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</si>
  <si>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</si>
  <si>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</si>
  <si>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</si>
  <si>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</si>
  <si>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</si>
  <si>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</si>
  <si>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</si>
  <si>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</si>
  <si>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</si>
  <si>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</si>
  <si>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</si>
  <si>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</si>
  <si>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</si>
  <si>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</si>
  <si>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</si>
  <si>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</si>
  <si>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</si>
  <si>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</si>
  <si>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</si>
  <si>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</si>
  <si>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</si>
  <si>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</si>
  <si>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</si>
  <si>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</si>
  <si>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</si>
  <si>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</si>
  <si>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</si>
  <si>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</si>
  <si>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</si>
  <si>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</si>
  <si>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</si>
  <si>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</si>
  <si>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</si>
  <si>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</si>
  <si>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</si>
  <si>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</si>
  <si>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</si>
  <si>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</si>
  <si>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</si>
  <si>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</si>
  <si>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</si>
  <si>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</si>
  <si>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</si>
  <si>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</si>
  <si>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</si>
  <si>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</si>
  <si>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</si>
  <si>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</si>
  <si>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</si>
  <si>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</si>
  <si>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</si>
  <si>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</si>
  <si>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</si>
  <si>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</si>
  <si>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</si>
  <si>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</si>
  <si>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</si>
  <si>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</si>
  <si>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</si>
  <si>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</si>
  <si>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</si>
  <si>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</si>
  <si>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</si>
  <si>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</si>
  <si>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</si>
  <si>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</si>
  <si>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</si>
  <si>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</si>
  <si>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</si>
  <si>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</si>
  <si>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</si>
  <si>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</si>
  <si>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</si>
  <si>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</si>
  <si>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</si>
  <si>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</si>
  <si>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</si>
  <si>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</si>
  <si>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</si>
  <si>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</si>
  <si>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</si>
  <si>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</si>
  <si>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</si>
  <si>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</si>
  <si>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</si>
  <si>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</si>
  <si>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</si>
  <si>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</si>
  <si>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</si>
  <si>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</si>
  <si>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</si>
  <si>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</si>
  <si>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</si>
  <si>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</si>
  <si>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</si>
  <si>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</si>
  <si>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</si>
  <si>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</si>
  <si>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</si>
  <si>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</si>
  <si>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</si>
  <si>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</si>
  <si>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</si>
  <si>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</si>
  <si>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</si>
  <si>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</si>
  <si>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</si>
  <si>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</si>
  <si>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</si>
  <si>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</si>
  <si>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</si>
  <si>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</si>
  <si>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</si>
  <si>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</si>
  <si>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</si>
  <si>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</si>
  <si>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</si>
  <si>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</si>
  <si>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</si>
  <si>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</si>
  <si>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</si>
  <si>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</si>
  <si>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</si>
  <si>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</si>
  <si>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</si>
  <si>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</si>
  <si>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</si>
  <si>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</si>
  <si>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</si>
  <si>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</si>
  <si>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</si>
  <si>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</si>
  <si>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</si>
  <si>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</si>
  <si>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</si>
  <si>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</si>
  <si>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</si>
  <si>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</si>
  <si>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</si>
  <si>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</si>
  <si>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</si>
  <si>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</si>
  <si>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</si>
  <si>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</si>
  <si>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</si>
  <si>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</si>
  <si>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</si>
  <si>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</si>
  <si>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</si>
  <si>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</si>
  <si>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</si>
  <si>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</si>
  <si>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</si>
  <si>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</si>
  <si>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</si>
  <si>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</si>
  <si>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</si>
  <si>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</si>
  <si>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</si>
  <si>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</si>
  <si>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</si>
  <si>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</si>
  <si>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</si>
  <si>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</si>
  <si>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</si>
  <si>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</si>
  <si>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</si>
  <si>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</si>
  <si>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</si>
  <si>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</si>
  <si>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</si>
  <si>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</si>
  <si>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</si>
  <si>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</si>
  <si>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</si>
  <si>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</si>
  <si>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</si>
  <si>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</si>
  <si>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</si>
  <si>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</si>
  <si>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</si>
  <si>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</si>
  <si>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</si>
  <si>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</si>
  <si>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</si>
  <si>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</si>
  <si>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</si>
  <si>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</si>
  <si>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</si>
  <si>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</si>
  <si>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</si>
  <si>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</si>
  <si>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</si>
  <si>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</si>
  <si>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</si>
  <si>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</si>
  <si>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</si>
  <si>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</si>
  <si>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</si>
  <si>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</si>
  <si>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</si>
  <si>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</si>
  <si>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</si>
  <si>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</si>
  <si>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</si>
  <si>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</si>
  <si>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</si>
  <si>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</si>
  <si>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</si>
  <si>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</si>
  <si>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</si>
  <si>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</si>
  <si>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</si>
  <si>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</si>
  <si>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</si>
  <si>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</si>
  <si>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</si>
  <si>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</si>
  <si>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</si>
  <si>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</si>
  <si>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</si>
  <si>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</si>
  <si>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</si>
  <si>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</si>
  <si>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</si>
  <si>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</si>
  <si>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</si>
  <si>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</si>
  <si>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</si>
  <si>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</si>
  <si>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</si>
  <si>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</si>
  <si>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</si>
  <si>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</si>
  <si>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</si>
  <si>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</si>
  <si>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</si>
  <si>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</si>
  <si>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</si>
  <si>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</si>
  <si>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</si>
  <si>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</si>
  <si>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</si>
  <si>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</si>
  <si>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</si>
  <si>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</si>
  <si>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</si>
  <si>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</si>
  <si>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</si>
  <si>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</si>
  <si>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</si>
  <si>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</si>
  <si>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</si>
  <si>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</si>
  <si>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</si>
  <si>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</si>
  <si>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</si>
  <si>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</si>
  <si>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</si>
  <si>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</si>
  <si>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</si>
  <si>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</si>
  <si>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</si>
  <si>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</si>
  <si>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</si>
  <si>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</si>
  <si>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</si>
  <si>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</si>
  <si>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</si>
  <si>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</si>
  <si>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</si>
  <si>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</si>
  <si>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</si>
  <si>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</si>
  <si>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</si>
  <si>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</si>
  <si>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</si>
  <si>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</si>
  <si>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</si>
  <si>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</si>
  <si>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</si>
  <si>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</si>
  <si>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</si>
  <si>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</si>
  <si>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</si>
  <si>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</si>
  <si>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</si>
  <si>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</si>
  <si>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</si>
  <si>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</si>
  <si>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</si>
  <si>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</si>
  <si>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</si>
  <si>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</si>
  <si>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</si>
  <si>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</si>
  <si>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</si>
  <si>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</si>
  <si>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</si>
  <si>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</si>
  <si>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</si>
  <si>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</si>
  <si>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</si>
  <si>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</si>
  <si>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</si>
  <si>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</si>
  <si>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</si>
  <si>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</si>
  <si>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</si>
  <si>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</si>
  <si>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</si>
  <si>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</si>
  <si>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</si>
  <si>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</si>
  <si>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</si>
  <si>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</si>
  <si>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</si>
  <si>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</si>
  <si>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</si>
  <si>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</si>
  <si>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</si>
  <si>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</si>
  <si>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</si>
  <si>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</si>
  <si>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</si>
  <si>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</si>
  <si>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</si>
  <si>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</si>
  <si>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</si>
  <si>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</si>
  <si>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</si>
  <si>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</si>
  <si>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</si>
  <si>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</si>
  <si>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</si>
  <si>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</si>
  <si>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</si>
  <si>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</si>
  <si>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</si>
  <si>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</si>
  <si>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</si>
  <si>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</si>
  <si>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</si>
  <si>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</si>
  <si>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</si>
  <si>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</si>
  <si>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</si>
  <si>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</si>
  <si>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</si>
  <si>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</si>
  <si>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</si>
  <si>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</si>
  <si>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</si>
  <si>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</si>
  <si>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</si>
  <si>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</si>
  <si>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</si>
  <si>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</si>
  <si>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</si>
  <si>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</si>
  <si>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</si>
  <si>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</si>
  <si>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</si>
  <si>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</si>
  <si>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</si>
  <si>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</si>
  <si>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</si>
  <si>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</si>
  <si>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</si>
  <si>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</si>
  <si>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</si>
  <si>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</si>
  <si>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</si>
  <si>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</si>
  <si>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</si>
  <si>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</si>
  <si>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</si>
  <si>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</si>
  <si>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</si>
  <si>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</si>
  <si>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</si>
  <si>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</si>
  <si>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</si>
  <si>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</si>
  <si>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</si>
  <si>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</si>
  <si>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</si>
  <si>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</si>
  <si>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</si>
  <si>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</si>
  <si>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</si>
  <si>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</si>
  <si>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</si>
  <si>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</si>
  <si>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</si>
  <si>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</si>
  <si>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</si>
  <si>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</si>
  <si>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</si>
  <si>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</si>
  <si>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</si>
  <si>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</si>
  <si>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</si>
  <si>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</si>
  <si>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</si>
  <si>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</si>
  <si>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</si>
  <si>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</si>
  <si>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</si>
  <si>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</si>
  <si>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</si>
  <si>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</si>
  <si>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</si>
  <si>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</si>
  <si>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</si>
  <si>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</si>
  <si>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</si>
  <si>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</si>
  <si>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</si>
  <si>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</si>
  <si>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</si>
  <si>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</si>
  <si>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</si>
  <si>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</si>
  <si>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</si>
  <si>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</si>
  <si>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</si>
  <si>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</si>
  <si>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</si>
  <si>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</si>
  <si>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</si>
  <si>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</si>
  <si>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</si>
  <si>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</si>
  <si>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</si>
  <si>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</si>
  <si>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</si>
  <si>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</si>
  <si>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</si>
  <si>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</si>
  <si>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</si>
  <si>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</si>
  <si>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</si>
  <si>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</si>
  <si>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</si>
  <si>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</si>
  <si>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</si>
  <si>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</si>
  <si>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</si>
  <si>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</si>
  <si>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</si>
  <si>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</si>
  <si>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</si>
  <si>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</si>
  <si>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</si>
  <si>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</si>
  <si>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</si>
  <si>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</si>
  <si>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</si>
  <si>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</si>
  <si>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</si>
  <si>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</si>
  <si>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</si>
  <si>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</si>
  <si>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</si>
  <si>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</si>
  <si>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</si>
  <si>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</si>
  <si>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</si>
  <si>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</si>
  <si>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</si>
  <si>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</si>
  <si>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</si>
  <si>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</si>
  <si>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</si>
  <si>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</si>
  <si>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</si>
  <si>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</si>
  <si>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</si>
  <si>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</si>
  <si>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</si>
  <si>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</si>
  <si>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</si>
  <si>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</si>
  <si>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</si>
  <si>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</si>
  <si>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</si>
  <si>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</si>
  <si>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</si>
  <si>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</si>
  <si>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</si>
  <si>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</si>
  <si>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</si>
  <si>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</si>
  <si>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</si>
  <si>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</si>
  <si>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</si>
  <si>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</si>
  <si>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</si>
  <si>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</si>
  <si>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</si>
  <si>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</si>
  <si>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</si>
  <si>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</si>
  <si>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</si>
  <si>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</si>
  <si>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</si>
  <si>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</si>
  <si>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</si>
  <si>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</si>
  <si>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</si>
  <si>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</si>
  <si>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</si>
  <si>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</si>
  <si>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</si>
  <si>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</si>
  <si>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</si>
  <si>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</si>
  <si>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</si>
  <si>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</si>
  <si>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</si>
  <si>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</si>
  <si>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</si>
  <si>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</si>
  <si>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</si>
  <si>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</si>
  <si>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</si>
  <si>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</si>
  <si>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</si>
  <si>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</si>
  <si>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</si>
  <si>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</si>
  <si>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</si>
  <si>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</si>
  <si>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</si>
  <si>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</si>
  <si>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</si>
  <si>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</si>
  <si>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</si>
  <si>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</si>
  <si>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</si>
  <si>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</si>
  <si>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</si>
  <si>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</si>
  <si>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</si>
  <si>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</si>
  <si>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</si>
  <si>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</si>
  <si>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</si>
  <si>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</si>
  <si>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</si>
  <si>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</si>
  <si>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</si>
  <si>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</si>
  <si>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</si>
  <si>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</si>
  <si>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</si>
  <si>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</si>
  <si>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</si>
  <si>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</si>
  <si>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</si>
  <si>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</si>
  <si>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</si>
  <si>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</si>
  <si>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</si>
  <si>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</si>
  <si>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</si>
  <si>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</si>
  <si>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</si>
  <si>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</si>
  <si>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</si>
  <si>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</si>
  <si>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</si>
  <si>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</si>
  <si>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</si>
  <si>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</si>
  <si>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</si>
  <si>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</si>
  <si>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</si>
  <si>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</si>
  <si>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</si>
  <si>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</si>
  <si>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</si>
  <si>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</si>
  <si>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</si>
  <si>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</si>
  <si>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</si>
  <si>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</si>
  <si>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</si>
  <si>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</si>
  <si>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</si>
  <si>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</si>
  <si>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</si>
  <si>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</si>
  <si>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</si>
  <si>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</si>
  <si>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</si>
  <si>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</si>
  <si>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</si>
  <si>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</si>
  <si>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</si>
  <si>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</si>
  <si>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</si>
  <si>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</si>
  <si>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</si>
  <si>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</si>
  <si>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</si>
  <si>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</si>
  <si>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</si>
  <si>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</si>
  <si>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</si>
  <si>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</si>
  <si>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</si>
  <si>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</si>
  <si>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</si>
  <si>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</si>
  <si>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</si>
  <si>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</si>
  <si>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</si>
  <si>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</si>
  <si>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</si>
  <si>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</si>
  <si>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</si>
  <si>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</si>
  <si>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</si>
  <si>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</si>
  <si>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</si>
  <si>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</si>
  <si>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</si>
  <si>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</si>
  <si>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</si>
  <si>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</si>
  <si>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</si>
  <si>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</si>
  <si>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</si>
  <si>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</si>
  <si>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</si>
  <si>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</si>
  <si>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</si>
  <si>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</si>
  <si>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</si>
  <si>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</si>
  <si>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</si>
  <si>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</si>
  <si>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</si>
  <si>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</si>
  <si>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</si>
  <si>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</si>
  <si>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</si>
  <si>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</si>
  <si>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</si>
  <si>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</si>
  <si>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</si>
  <si>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</si>
  <si>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</si>
  <si>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</si>
  <si>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</si>
  <si>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</si>
  <si>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</si>
  <si>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</si>
  <si>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</si>
  <si>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</si>
  <si>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</si>
  <si>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</si>
  <si>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</si>
  <si>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</si>
  <si>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</si>
  <si>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</si>
  <si>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</si>
  <si>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</si>
  <si>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</si>
  <si>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</si>
  <si>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</si>
  <si>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</si>
  <si>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</si>
  <si>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</si>
  <si>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</si>
  <si>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</si>
  <si>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</si>
  <si>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</si>
  <si>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</si>
  <si>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</si>
  <si>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</si>
  <si>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</si>
  <si>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</si>
  <si>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</si>
  <si>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</si>
  <si>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</si>
  <si>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</si>
  <si>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</si>
  <si>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</si>
  <si>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</si>
  <si>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</si>
  <si>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</si>
  <si>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</si>
  <si>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</si>
  <si>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</si>
  <si>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</si>
  <si>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</si>
  <si>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</si>
  <si>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</si>
  <si>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</si>
  <si>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</si>
  <si>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</si>
  <si>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</si>
  <si>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</si>
  <si>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</si>
  <si>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</si>
  <si>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</si>
  <si>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</si>
  <si>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</si>
  <si>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</si>
  <si>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</si>
  <si>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</si>
  <si>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</si>
  <si>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</si>
  <si>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</si>
  <si>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</si>
  <si>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</si>
  <si>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</si>
  <si>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</si>
  <si>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</si>
  <si>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</si>
  <si>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</si>
  <si>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</si>
  <si>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</si>
  <si>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</si>
  <si>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</si>
  <si>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</si>
  <si>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</si>
  <si>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</si>
  <si>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</si>
  <si>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</si>
  <si>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</si>
  <si>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</si>
  <si>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</si>
  <si>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</si>
  <si>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</si>
  <si>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</si>
  <si>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</si>
  <si>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</si>
  <si>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</si>
  <si>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</si>
  <si>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</si>
  <si>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</si>
  <si>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</si>
  <si>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</si>
  <si>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</si>
  <si>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</si>
  <si>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</si>
  <si>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</si>
  <si>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</si>
  <si>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</si>
  <si>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</si>
  <si>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</si>
  <si>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</si>
  <si>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</si>
  <si>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</si>
  <si>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</si>
  <si>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</si>
  <si>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</si>
  <si>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</si>
  <si>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</si>
  <si>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</si>
  <si>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</si>
  <si>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</si>
  <si>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</si>
  <si>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</si>
  <si>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</si>
  <si>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</si>
  <si>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</si>
  <si>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</si>
  <si>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</si>
  <si>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</si>
  <si>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</si>
  <si>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</si>
  <si>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</si>
  <si>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</si>
  <si>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</si>
  <si>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</si>
  <si>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</si>
  <si>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</si>
  <si>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</si>
  <si>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</si>
  <si>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</si>
  <si>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</si>
  <si>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</si>
  <si>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</si>
  <si>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</si>
  <si>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</si>
  <si>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</si>
  <si>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</si>
  <si>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</si>
  <si>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</si>
  <si>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</si>
  <si>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</si>
  <si>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</si>
  <si>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</si>
  <si>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</si>
  <si>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</si>
  <si>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</si>
  <si>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</si>
  <si>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</si>
  <si>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</si>
  <si>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</si>
  <si>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</si>
  <si>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</si>
  <si>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</si>
  <si>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</si>
  <si>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</si>
  <si>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</si>
  <si>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</si>
  <si>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</si>
  <si>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</si>
  <si>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</si>
  <si>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</si>
  <si>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</si>
  <si>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</si>
  <si>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</si>
  <si>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</si>
  <si>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</si>
  <si>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</si>
  <si>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</si>
  <si>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</si>
  <si>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</si>
  <si>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</si>
  <si>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</si>
  <si>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</si>
  <si>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</si>
  <si>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</si>
  <si>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</si>
  <si>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</si>
  <si>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</si>
  <si>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</si>
  <si>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</si>
  <si>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</si>
  <si>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</si>
  <si>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</si>
  <si>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</si>
  <si>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</si>
  <si>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</si>
  <si>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</si>
  <si>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</si>
  <si>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</si>
  <si>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</si>
  <si>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</si>
  <si>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</si>
  <si>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</si>
  <si>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</si>
  <si>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</si>
  <si>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</si>
  <si>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</si>
  <si>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</si>
  <si>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</si>
  <si>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</si>
  <si>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</si>
  <si>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</si>
  <si>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</si>
  <si>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</si>
  <si>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</si>
  <si>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</si>
  <si>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</si>
  <si>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</si>
  <si>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</si>
  <si>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</si>
  <si>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</si>
  <si>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</si>
  <si>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</si>
  <si>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</si>
  <si>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</si>
  <si>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</si>
  <si>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</si>
  <si>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</si>
  <si>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</si>
  <si>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</si>
  <si>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</si>
  <si>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</si>
  <si>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</si>
  <si>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</si>
  <si>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</si>
  <si>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</si>
  <si>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</si>
  <si>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</si>
  <si>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</si>
  <si>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</si>
  <si>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</si>
  <si>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</si>
  <si>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</si>
  <si>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</si>
  <si>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</si>
  <si>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</si>
  <si>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</si>
  <si>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</si>
  <si>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</si>
  <si>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</si>
  <si>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</si>
  <si>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</si>
  <si>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</si>
  <si>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</si>
  <si>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</si>
  <si>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</si>
  <si>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</si>
  <si>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</si>
  <si>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</si>
  <si>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</si>
  <si>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</si>
  <si>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</si>
  <si>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</si>
  <si>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</si>
  <si>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</si>
  <si>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</si>
  <si>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</si>
  <si>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</si>
  <si>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</si>
  <si>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</si>
  <si>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</si>
  <si>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</si>
  <si>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</si>
  <si>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</si>
  <si>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</si>
  <si>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</si>
  <si>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</si>
  <si>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</si>
  <si>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</si>
  <si>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</si>
  <si>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</si>
  <si>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</si>
  <si>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</si>
  <si>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</si>
  <si>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</si>
  <si>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</si>
  <si>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</si>
  <si>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</si>
  <si>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</si>
  <si>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</si>
  <si>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</si>
  <si>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</si>
  <si>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</si>
  <si>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</si>
  <si>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</si>
  <si>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</si>
  <si>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</si>
  <si>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</si>
  <si>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</si>
  <si>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</si>
  <si>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</si>
  <si>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</si>
  <si>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</si>
  <si>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</si>
  <si>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</si>
  <si>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</si>
  <si>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</si>
  <si>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</si>
  <si>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</si>
  <si>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</si>
  <si>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</si>
  <si>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</si>
  <si>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</si>
  <si>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</si>
  <si>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</si>
  <si>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</si>
  <si>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</si>
  <si>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</si>
  <si>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</si>
  <si>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</si>
  <si>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</si>
  <si>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</si>
  <si>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</si>
  <si>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</si>
  <si>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</si>
  <si>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</si>
  <si>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</si>
  <si>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</si>
  <si>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</si>
  <si>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</si>
  <si>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</si>
  <si>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</si>
  <si>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</si>
  <si>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</si>
  <si>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</si>
  <si>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</si>
  <si>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</si>
  <si>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</si>
  <si>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</si>
  <si>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</si>
  <si>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</si>
  <si>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</si>
  <si>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</si>
  <si>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</si>
  <si>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</si>
  <si>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</si>
  <si>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</si>
  <si>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</si>
  <si>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</si>
  <si>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</si>
  <si>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</si>
  <si>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</si>
  <si>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</si>
  <si>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</si>
  <si>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</si>
  <si>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</si>
  <si>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</si>
  <si>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</si>
  <si>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</si>
  <si>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</si>
  <si>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</si>
  <si>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</si>
  <si>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</si>
  <si>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</si>
  <si>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</si>
  <si>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</si>
  <si>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</si>
  <si>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</si>
  <si>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</si>
  <si>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</si>
  <si>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</si>
  <si>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</si>
  <si>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</si>
  <si>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</si>
  <si>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</si>
  <si>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</si>
  <si>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</si>
  <si>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</si>
  <si>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</si>
  <si>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</si>
  <si>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</si>
  <si>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</si>
  <si>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</si>
  <si>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</si>
  <si>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</si>
  <si>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</si>
  <si>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</si>
  <si>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</si>
  <si>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</si>
  <si>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</si>
  <si>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</si>
  <si>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</si>
  <si>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</si>
  <si>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</si>
  <si>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</si>
  <si>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</si>
  <si>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</si>
  <si>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</si>
  <si>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</si>
  <si>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</si>
  <si>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</si>
  <si>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</si>
  <si>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</si>
  <si>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</si>
  <si>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</si>
  <si>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</si>
  <si>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</si>
  <si>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</si>
  <si>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</si>
  <si>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</si>
  <si>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</si>
  <si>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</si>
  <si>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</si>
  <si>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</si>
  <si>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</si>
  <si>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</si>
  <si>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</si>
  <si>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</si>
  <si>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</si>
  <si>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</si>
  <si>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</si>
  <si>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</si>
  <si>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</si>
  <si>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</si>
  <si>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</si>
  <si>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</si>
  <si>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</si>
  <si>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</si>
  <si>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</si>
  <si>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</si>
  <si>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</si>
  <si>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</si>
  <si>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</si>
  <si>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</si>
  <si>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</si>
  <si>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</si>
  <si>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</si>
  <si>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</si>
  <si>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</si>
  <si>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</si>
  <si>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</si>
  <si>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</si>
  <si>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</si>
  <si>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</si>
  <si>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</si>
  <si>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</si>
  <si>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</si>
  <si>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</si>
  <si>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</si>
  <si>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</si>
  <si>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</si>
  <si>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</si>
  <si>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</si>
  <si>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</si>
  <si>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</si>
  <si>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</si>
  <si>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</si>
  <si>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</si>
  <si>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</si>
  <si>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</si>
  <si>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</si>
  <si>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</si>
  <si>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</si>
  <si>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</si>
  <si>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</si>
  <si>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</si>
  <si>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</si>
  <si>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</si>
  <si>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</si>
  <si>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</si>
  <si>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</si>
  <si>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</si>
  <si>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</si>
  <si>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</si>
  <si>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</si>
  <si>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</si>
  <si>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</si>
  <si>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</si>
  <si>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</si>
  <si>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</si>
  <si>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</si>
  <si>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</si>
  <si>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</si>
  <si>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</si>
  <si>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</si>
  <si>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</si>
  <si>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</si>
  <si>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</si>
  <si>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</si>
  <si>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</si>
  <si>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</si>
  <si>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</si>
  <si>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</si>
  <si>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</si>
  <si>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</si>
  <si>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</si>
  <si>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</si>
  <si>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</si>
  <si>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</si>
  <si>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</si>
  <si>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</si>
  <si>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</si>
  <si>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</si>
  <si>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</si>
  <si>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</si>
  <si>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</si>
  <si>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</si>
  <si>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</si>
  <si>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</si>
  <si>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</si>
  <si>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</si>
  <si>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</si>
  <si>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</si>
  <si>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</si>
  <si>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</si>
  <si>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</si>
  <si>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</si>
  <si>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</si>
  <si>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</si>
  <si>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</si>
  <si>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</si>
  <si>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</si>
  <si>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</si>
  <si>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</si>
  <si>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</si>
  <si>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</si>
  <si>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</si>
  <si>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</si>
  <si>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</si>
  <si>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</si>
  <si>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</si>
  <si>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</si>
  <si>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</si>
  <si>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</si>
  <si>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</si>
  <si>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</si>
  <si>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</si>
  <si>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</si>
  <si>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</si>
  <si>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</si>
  <si>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</si>
  <si>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</si>
  <si>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</si>
  <si>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</si>
  <si>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</si>
  <si>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</si>
  <si>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</si>
  <si>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</si>
  <si>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</si>
  <si>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</si>
  <si>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</si>
  <si>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</si>
  <si>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</si>
  <si>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</si>
  <si>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</si>
  <si>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</si>
  <si>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</si>
  <si>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</si>
  <si>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</si>
  <si>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</si>
  <si>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</si>
  <si>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</si>
  <si>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</si>
  <si>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</si>
  <si>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</si>
  <si>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</si>
  <si>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</si>
  <si>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</si>
  <si>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</si>
  <si>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</si>
  <si>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</si>
  <si>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</si>
  <si>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</si>
  <si>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</si>
  <si>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</si>
  <si>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</si>
  <si>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</si>
  <si>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</si>
  <si>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</si>
  <si>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</si>
  <si>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</si>
  <si>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</si>
  <si>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</si>
  <si>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</si>
  <si>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</si>
  <si>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</si>
  <si>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</si>
  <si>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</si>
  <si>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</si>
  <si>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</si>
  <si>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</si>
  <si>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</si>
  <si>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</si>
  <si>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</si>
  <si>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</si>
  <si>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</si>
  <si>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</si>
  <si>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</si>
  <si>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</si>
  <si>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</si>
  <si>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</si>
  <si>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</si>
  <si>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</si>
  <si>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</si>
  <si>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</si>
  <si>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</si>
  <si>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</si>
  <si>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</si>
  <si>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</si>
  <si>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</si>
  <si>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</si>
  <si>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</si>
  <si>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</si>
  <si>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</si>
  <si>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</si>
  <si>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</si>
  <si>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</si>
  <si>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</si>
  <si>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</si>
  <si>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</si>
  <si>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</si>
  <si>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</si>
  <si>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</si>
  <si>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</si>
  <si>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</si>
  <si>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</si>
  <si>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</si>
  <si>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</si>
  <si>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</si>
  <si>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</si>
  <si>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</si>
  <si>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</si>
  <si>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</si>
  <si>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</si>
  <si>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</si>
  <si>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</si>
  <si>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</si>
  <si>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</si>
  <si>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</si>
  <si>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</si>
  <si>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</si>
  <si>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</si>
  <si>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</si>
  <si>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</si>
  <si>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</si>
  <si>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</si>
  <si>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</si>
  <si>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</si>
  <si>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</si>
  <si>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</si>
  <si>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</si>
  <si>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</si>
  <si>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</si>
  <si>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</si>
  <si>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</si>
  <si>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</si>
  <si>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</si>
  <si>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</si>
  <si>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</si>
  <si>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</si>
  <si>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</si>
  <si>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</si>
  <si>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</si>
  <si>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</si>
  <si>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</si>
  <si>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</si>
  <si>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</si>
  <si>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</si>
  <si>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</si>
  <si>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</si>
  <si>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</si>
  <si>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</si>
  <si>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</si>
  <si>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</si>
  <si>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</si>
  <si>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</si>
  <si>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</si>
  <si>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</si>
  <si>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</si>
  <si>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</si>
  <si>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</si>
  <si>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</si>
  <si>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</si>
  <si>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</si>
  <si>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</si>
  <si>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</si>
  <si>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</si>
  <si>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</si>
  <si>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</si>
  <si>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</si>
  <si>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</si>
  <si>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</si>
  <si>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</si>
  <si>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</si>
  <si>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</si>
  <si>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</si>
  <si>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</si>
  <si>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</si>
  <si>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</si>
  <si>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</si>
  <si>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</si>
  <si>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</si>
  <si>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</si>
  <si>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</si>
  <si>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</si>
  <si>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</si>
  <si>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</si>
  <si>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</si>
  <si>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</si>
  <si>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</si>
  <si>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</si>
  <si>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</si>
  <si>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</si>
  <si>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</si>
  <si>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</si>
  <si>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</si>
  <si>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</si>
  <si>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</si>
  <si>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</si>
  <si>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</si>
  <si>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</si>
  <si>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</si>
  <si>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</si>
  <si>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</si>
  <si>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</si>
  <si>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</si>
  <si>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</si>
  <si>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</si>
  <si>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</si>
  <si>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</si>
  <si>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</si>
  <si>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</si>
  <si>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</si>
  <si>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</si>
  <si>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</si>
  <si>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</si>
  <si>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</si>
  <si>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</si>
  <si>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</si>
  <si>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</si>
  <si>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</si>
  <si>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</si>
  <si>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</si>
  <si>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</si>
  <si>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</si>
  <si>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</si>
  <si>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</si>
  <si>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</si>
  <si>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</si>
  <si>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</si>
  <si>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</si>
  <si>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</si>
  <si>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</si>
  <si>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</si>
  <si>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</si>
  <si>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</si>
  <si>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</si>
  <si>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</si>
  <si>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</si>
  <si>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</si>
  <si>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</si>
  <si>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</si>
  <si>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</si>
  <si>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</si>
  <si>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</si>
  <si>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</si>
  <si>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</si>
  <si>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</si>
  <si>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</si>
  <si>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</si>
  <si>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</si>
  <si>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</si>
  <si>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</si>
  <si>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</si>
  <si>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</si>
  <si>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</si>
  <si>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</si>
  <si>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</si>
  <si>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</si>
  <si>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</si>
  <si>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</si>
  <si>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</si>
  <si>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</si>
  <si>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</si>
  <si>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</si>
  <si>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</si>
  <si>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</si>
  <si>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</si>
  <si>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</si>
  <si>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</si>
  <si>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</si>
  <si>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</si>
  <si>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</si>
  <si>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</si>
  <si>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</si>
  <si>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</si>
  <si>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</si>
  <si>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</si>
  <si>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</si>
  <si>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</si>
  <si>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</si>
  <si>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</si>
  <si>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</si>
  <si>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</si>
  <si>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</si>
  <si>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</si>
  <si>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</si>
  <si>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</si>
  <si>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</si>
  <si>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</si>
  <si>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</si>
  <si>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</si>
  <si>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</si>
  <si>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</si>
  <si>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</si>
  <si>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</si>
  <si>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</si>
  <si>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</si>
  <si>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</si>
  <si>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</si>
  <si>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</si>
  <si>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</si>
  <si>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</si>
  <si>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</si>
  <si>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</si>
  <si>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</si>
  <si>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</si>
  <si>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</si>
  <si>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</si>
  <si>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</si>
  <si>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</si>
  <si>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</si>
  <si>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</si>
  <si>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</si>
  <si>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</si>
  <si>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</si>
  <si>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</si>
  <si>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</si>
  <si>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</si>
  <si>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</si>
  <si>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</si>
  <si>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</si>
  <si>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</si>
  <si>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</si>
  <si>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</si>
  <si>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</si>
  <si>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</si>
  <si>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</si>
  <si>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</si>
  <si>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</si>
  <si>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</si>
  <si>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</si>
  <si>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</si>
  <si>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</si>
  <si>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</si>
  <si>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</si>
  <si>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</si>
  <si>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</si>
  <si>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</si>
  <si>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</si>
  <si>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</si>
  <si>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</si>
  <si>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</si>
  <si>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</si>
  <si>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</si>
  <si>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</si>
  <si>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</si>
  <si>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</si>
  <si>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</si>
  <si>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</si>
  <si>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</si>
  <si>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</si>
  <si>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</si>
  <si>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</si>
  <si>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</si>
  <si>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</si>
  <si>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</si>
  <si>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</si>
  <si>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</si>
  <si>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</si>
  <si>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</si>
  <si>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</si>
  <si>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</si>
  <si>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</si>
  <si>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</si>
  <si>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</si>
  <si>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</si>
  <si>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</si>
  <si>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</si>
  <si>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</si>
  <si>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</si>
  <si>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</si>
  <si>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</si>
  <si>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</si>
  <si>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</si>
  <si>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</si>
  <si>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</si>
  <si>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</si>
  <si>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</si>
  <si>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</si>
  <si>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</si>
  <si>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</si>
  <si>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</si>
  <si>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</si>
  <si>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</si>
  <si>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</si>
  <si>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</si>
  <si>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</si>
  <si>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</si>
  <si>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</si>
  <si>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</si>
  <si>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</si>
  <si>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</si>
  <si>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</si>
  <si>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</si>
  <si>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</si>
  <si>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</si>
  <si>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</si>
  <si>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</si>
  <si>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</si>
  <si>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</si>
  <si>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</si>
  <si>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</si>
  <si>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</si>
  <si>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</si>
  <si>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</si>
  <si>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</si>
  <si>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</si>
  <si>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</si>
  <si>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</si>
  <si>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</si>
  <si>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</si>
  <si>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</si>
  <si>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</si>
  <si>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</si>
  <si>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</si>
  <si>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</si>
  <si>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</si>
  <si>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</si>
  <si>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</si>
  <si>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</si>
  <si>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</si>
  <si>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</si>
  <si>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</si>
  <si>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</si>
  <si>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</si>
  <si>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</si>
  <si>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</si>
  <si>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</si>
  <si>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</si>
  <si>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</si>
  <si>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</si>
  <si>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</si>
  <si>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</si>
  <si>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</si>
  <si>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</si>
  <si>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</si>
  <si>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</si>
  <si>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</si>
  <si>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</si>
  <si>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</si>
  <si>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</si>
  <si>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</si>
  <si>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</si>
  <si>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</si>
  <si>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</si>
  <si>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</si>
  <si>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</si>
  <si>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</si>
  <si>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</si>
  <si>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</si>
  <si>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</si>
  <si>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</si>
  <si>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</si>
  <si>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</si>
  <si>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</si>
  <si>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</si>
  <si>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</si>
  <si>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</si>
  <si>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</si>
  <si>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</si>
  <si>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</si>
  <si>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</si>
  <si>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</si>
  <si>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</si>
  <si>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</si>
  <si>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</si>
  <si>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</si>
  <si>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</si>
  <si>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</si>
  <si>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</si>
  <si>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</si>
  <si>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</si>
  <si>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</si>
  <si>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</si>
  <si>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</si>
  <si>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</si>
  <si>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</si>
  <si>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</si>
  <si>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</si>
  <si>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</si>
  <si>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</si>
  <si>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</si>
  <si>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</si>
  <si>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</si>
  <si>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</si>
  <si>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</si>
  <si>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</si>
  <si>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</si>
  <si>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</si>
  <si>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</si>
  <si>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</si>
  <si>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</si>
  <si>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</si>
  <si>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</si>
  <si>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</si>
  <si>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</si>
  <si>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</si>
  <si>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</si>
  <si>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</si>
  <si>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</si>
  <si>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</si>
  <si>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</si>
  <si>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</si>
  <si>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</si>
  <si>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</si>
  <si>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</si>
  <si>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</si>
  <si>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</si>
  <si>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</si>
  <si>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</si>
  <si>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</si>
  <si>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</si>
  <si>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</si>
  <si>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</si>
  <si>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</si>
  <si>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</si>
  <si>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</si>
  <si>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</si>
  <si>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</si>
  <si>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</si>
  <si>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</si>
  <si>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</si>
  <si>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</si>
  <si>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</si>
  <si>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</si>
  <si>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</si>
  <si>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</si>
  <si>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</si>
  <si>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</si>
  <si>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</si>
  <si>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</si>
  <si>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</si>
  <si>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</si>
  <si>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</si>
  <si>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</si>
  <si>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</si>
  <si>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</si>
  <si>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</si>
  <si>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</si>
  <si>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</si>
  <si>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</si>
  <si>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</si>
  <si>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</si>
  <si>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</si>
  <si>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</si>
  <si>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</si>
  <si>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</si>
  <si>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</si>
  <si>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</si>
  <si>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</si>
  <si>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</si>
  <si>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</si>
  <si>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</si>
  <si>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</si>
  <si>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</si>
  <si>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</si>
  <si>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</si>
  <si>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</si>
  <si>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</si>
  <si>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</si>
  <si>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</si>
  <si>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</si>
  <si>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</si>
  <si>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</si>
  <si>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</si>
  <si>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</si>
  <si>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</si>
  <si>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</si>
  <si>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</si>
  <si>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</si>
  <si>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</si>
  <si>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</si>
  <si>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</si>
  <si>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</si>
  <si>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</si>
  <si>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</si>
  <si>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</si>
  <si>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</si>
  <si>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</si>
  <si>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</si>
  <si>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</si>
  <si>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</si>
  <si>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</si>
  <si>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</si>
  <si>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</si>
  <si>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</si>
  <si>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</si>
  <si>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</si>
  <si>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</si>
  <si>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</si>
  <si>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</si>
  <si>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</si>
  <si>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</si>
  <si>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</si>
  <si>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</si>
  <si>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</si>
  <si>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</si>
  <si>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</si>
  <si>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</si>
  <si>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</si>
  <si>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</si>
  <si>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</si>
  <si>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</si>
  <si>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</si>
  <si>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</si>
  <si>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</si>
  <si>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</si>
  <si>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</si>
  <si>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</si>
  <si>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</si>
  <si>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</si>
  <si>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</si>
  <si>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</si>
  <si>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</si>
  <si>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</si>
  <si>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</si>
  <si>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</si>
  <si>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</si>
  <si>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</si>
  <si>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</si>
  <si>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</si>
  <si>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</si>
  <si>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</si>
  <si>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</si>
  <si>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</si>
  <si>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</si>
  <si>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</si>
  <si>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</si>
  <si>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</si>
  <si>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</si>
  <si>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</si>
  <si>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</si>
  <si>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</si>
  <si>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</si>
  <si>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</si>
  <si>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</si>
  <si>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</si>
  <si>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</si>
  <si>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</si>
  <si>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</si>
  <si>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</si>
  <si>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</si>
  <si>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</si>
  <si>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</si>
  <si>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</si>
  <si>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</si>
  <si>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</si>
  <si>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</si>
  <si>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</si>
  <si>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</si>
  <si>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</si>
  <si>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</si>
  <si>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</si>
  <si>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</si>
  <si>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</si>
  <si>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</si>
  <si>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</si>
  <si>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</si>
  <si>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</si>
  <si>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</si>
  <si>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</si>
  <si>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</si>
  <si>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</si>
  <si>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</si>
  <si>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</si>
  <si>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</si>
  <si>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</si>
  <si>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</si>
  <si>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</si>
  <si>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</si>
  <si>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</si>
  <si>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</si>
  <si>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</si>
  <si>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</si>
  <si>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</si>
  <si>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</si>
  <si>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</si>
  <si>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</si>
  <si>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</si>
  <si>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</si>
  <si>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</si>
  <si>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</si>
  <si>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</si>
  <si>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</si>
  <si>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</si>
  <si>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</si>
  <si>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</si>
  <si>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</si>
  <si>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</si>
  <si>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</si>
  <si>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</si>
  <si>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</si>
  <si>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</si>
  <si>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</si>
  <si>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</si>
  <si>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</si>
  <si>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</si>
  <si>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</si>
  <si>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</si>
  <si>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</si>
  <si>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</si>
  <si>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</si>
  <si>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</si>
  <si>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</si>
  <si>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</si>
  <si>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</si>
  <si>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</si>
  <si>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</si>
  <si>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</si>
  <si>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</si>
  <si>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</si>
  <si>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</si>
  <si>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</si>
  <si>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</si>
  <si>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</si>
  <si>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</si>
  <si>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</si>
  <si>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</si>
  <si>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</si>
  <si>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</si>
  <si>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</si>
  <si>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</si>
  <si>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</si>
  <si>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</si>
  <si>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</si>
  <si>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</si>
  <si>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</si>
  <si>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</si>
  <si>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</si>
  <si>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</si>
  <si>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</si>
  <si>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</si>
  <si>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</si>
  <si>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</si>
  <si>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</si>
  <si>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</si>
  <si>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</si>
  <si>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</si>
  <si>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</si>
  <si>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</si>
  <si>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</si>
  <si>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</si>
  <si>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</si>
  <si>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</si>
  <si>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</si>
  <si>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</si>
  <si>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</si>
  <si>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</si>
  <si>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</si>
  <si>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</si>
  <si>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</si>
  <si>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</si>
  <si>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</si>
  <si>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</si>
  <si>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</si>
  <si>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</si>
  <si>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</si>
  <si>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</si>
  <si>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</si>
  <si>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</si>
  <si>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</si>
  <si>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</si>
  <si>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</si>
  <si>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</si>
  <si>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</si>
  <si>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</si>
  <si>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</si>
  <si>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</si>
  <si>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</si>
  <si>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</si>
  <si>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</si>
  <si>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</si>
  <si>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</si>
  <si>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</si>
  <si>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</si>
  <si>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</si>
  <si>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</si>
  <si>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</si>
  <si>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</si>
  <si>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</si>
  <si>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</si>
  <si>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</si>
  <si>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</si>
  <si>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</si>
  <si>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</si>
  <si>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</si>
  <si>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</si>
  <si>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</si>
  <si>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</si>
  <si>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</si>
  <si>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</si>
  <si>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</si>
  <si>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</si>
  <si>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</si>
  <si>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</si>
  <si>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</si>
  <si>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</si>
  <si>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</si>
  <si>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</si>
  <si>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</si>
  <si>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</si>
  <si>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</si>
  <si>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</si>
  <si>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</si>
  <si>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</si>
  <si>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</si>
  <si>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</si>
  <si>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</si>
  <si>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</si>
  <si>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</si>
  <si>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</si>
  <si>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</si>
  <si>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</si>
  <si>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</si>
  <si>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</si>
  <si>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</si>
  <si>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</si>
  <si>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</si>
  <si>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</si>
  <si>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</si>
  <si>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</si>
  <si>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</si>
  <si>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</si>
  <si>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</si>
  <si>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</si>
  <si>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</si>
  <si>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</si>
  <si>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</si>
  <si>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</si>
  <si>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</si>
  <si>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</si>
  <si>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</si>
  <si>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</si>
  <si>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</si>
  <si>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</si>
  <si>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</si>
  <si>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</si>
  <si>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</si>
  <si>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</si>
  <si>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</si>
  <si>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</si>
  <si>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</si>
  <si>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</si>
  <si>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</si>
  <si>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</si>
  <si>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</si>
  <si>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</si>
  <si>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</si>
  <si>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</si>
  <si>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</si>
  <si>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</si>
  <si>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</si>
  <si>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</si>
  <si>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</si>
  <si>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</si>
  <si>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</si>
  <si>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</si>
  <si>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</si>
  <si>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</si>
  <si>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</si>
  <si>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</si>
  <si>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</si>
  <si>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</si>
  <si>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</si>
  <si>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</si>
  <si>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</si>
  <si>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</si>
  <si>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</si>
  <si>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</si>
  <si>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</si>
  <si>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</si>
  <si>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</si>
  <si>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</si>
  <si>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</si>
  <si>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</si>
  <si>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</si>
  <si>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</si>
  <si>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</si>
  <si>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</si>
  <si>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</si>
  <si>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</si>
  <si>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</si>
  <si>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</si>
  <si>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</si>
  <si>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</si>
  <si>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</si>
  <si>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</si>
  <si>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</si>
  <si>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</si>
  <si>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</si>
  <si>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</si>
  <si>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</si>
  <si>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</si>
  <si>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</si>
  <si>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</si>
  <si>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</si>
  <si>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</si>
  <si>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</si>
  <si>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</si>
  <si>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</si>
  <si>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</si>
  <si>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</si>
  <si>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</si>
  <si>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</si>
  <si>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</si>
  <si>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</si>
  <si>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</si>
  <si>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</si>
  <si>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</si>
  <si>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</si>
  <si>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</si>
  <si>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</si>
  <si>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</si>
  <si>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</si>
  <si>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</si>
  <si>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</si>
  <si>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</si>
  <si>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</si>
  <si>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</si>
  <si>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</si>
  <si>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</si>
  <si>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</si>
  <si>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</si>
  <si>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</si>
  <si>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</si>
  <si>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</si>
  <si>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</si>
  <si>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</si>
  <si>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</si>
  <si>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</si>
  <si>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</si>
  <si>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</si>
  <si>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</si>
  <si>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</si>
  <si>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</si>
  <si>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</si>
  <si>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</si>
  <si>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</si>
  <si>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</si>
  <si>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</si>
  <si>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</si>
  <si>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</si>
  <si>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</si>
  <si>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</si>
  <si>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</si>
  <si>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</si>
  <si>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</si>
  <si>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</si>
  <si>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</si>
  <si>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</si>
  <si>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</si>
  <si>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</si>
  <si>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</si>
  <si>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</si>
  <si>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</si>
  <si>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</si>
  <si>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</si>
  <si>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</si>
  <si>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</si>
  <si>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</si>
  <si>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</si>
  <si>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</si>
  <si>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</si>
  <si>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</si>
  <si>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</si>
  <si>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</si>
  <si>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</si>
  <si>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</si>
  <si>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</si>
  <si>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</si>
  <si>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</si>
  <si>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</si>
  <si>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</si>
  <si>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</si>
  <si>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</si>
  <si>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</si>
  <si>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</si>
  <si>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</si>
  <si>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</si>
  <si>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</si>
  <si>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</si>
  <si>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</si>
  <si>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</si>
  <si>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</si>
  <si>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</si>
  <si>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</si>
  <si>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</si>
  <si>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</si>
  <si>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</si>
  <si>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</si>
  <si>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</si>
  <si>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</si>
  <si>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</si>
  <si>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</si>
  <si>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</si>
  <si>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</si>
  <si>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</si>
  <si>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</si>
  <si>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</si>
  <si>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</si>
  <si>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</si>
  <si>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</si>
  <si>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</si>
  <si>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</si>
  <si>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</si>
  <si>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</si>
  <si>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</si>
  <si>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</si>
  <si>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</si>
  <si>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</si>
  <si>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</si>
  <si>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</si>
  <si>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</si>
  <si>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</si>
  <si>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</si>
  <si>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</si>
  <si>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</si>
  <si>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</si>
  <si>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</si>
  <si>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</si>
  <si>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</si>
  <si>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</si>
  <si>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</si>
  <si>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</si>
  <si>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</si>
  <si>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</si>
  <si>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</si>
  <si>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</si>
  <si>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</si>
  <si>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</si>
  <si>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</si>
  <si>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</si>
  <si>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</si>
  <si>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</si>
  <si>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</si>
  <si>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</si>
  <si>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</si>
  <si>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</si>
  <si>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</si>
  <si>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</si>
  <si>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</si>
  <si>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</si>
  <si>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</si>
  <si>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</si>
  <si>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</si>
  <si>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</si>
  <si>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</si>
  <si>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</si>
  <si>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</si>
  <si>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</si>
  <si>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</si>
  <si>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</si>
  <si>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</si>
  <si>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</si>
  <si>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</si>
  <si>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</si>
  <si>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</si>
  <si>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</si>
  <si>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</si>
  <si>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</si>
  <si>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</si>
  <si>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</si>
  <si>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</si>
  <si>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</si>
  <si>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</si>
  <si>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</si>
  <si>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</si>
  <si>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</si>
  <si>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</si>
  <si>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</si>
  <si>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</si>
  <si>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</si>
  <si>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</si>
  <si>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</si>
  <si>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</si>
  <si>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</si>
  <si>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</si>
  <si>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</si>
  <si>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</si>
  <si>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</si>
  <si>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</si>
  <si>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</si>
  <si>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</si>
  <si>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</si>
  <si>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</si>
  <si>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</si>
  <si>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</si>
  <si>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</si>
  <si>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</si>
  <si>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</si>
  <si>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</si>
  <si>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</si>
  <si>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</si>
  <si>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</si>
  <si>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</si>
  <si>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</si>
  <si>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</si>
  <si>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</si>
  <si>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</si>
  <si>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</si>
  <si>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</si>
  <si>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</si>
  <si>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</si>
  <si>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</si>
  <si>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</si>
  <si>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</si>
  <si>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</si>
  <si>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</si>
  <si>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</si>
  <si>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</si>
  <si>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</si>
  <si>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</si>
  <si>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</si>
  <si>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</si>
  <si>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</si>
  <si>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</si>
  <si>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</si>
  <si>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</si>
  <si>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</si>
  <si>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</si>
  <si>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</si>
  <si>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</si>
  <si>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</si>
  <si>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</si>
  <si>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</si>
  <si>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</si>
  <si>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</si>
  <si>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</si>
  <si>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</si>
  <si>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</si>
  <si>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</si>
  <si>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</si>
  <si>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</si>
  <si>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</si>
  <si>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</si>
  <si>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</si>
  <si>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</si>
  <si>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</si>
  <si>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</si>
  <si>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</si>
  <si>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</si>
  <si>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</si>
  <si>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</si>
  <si>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</si>
  <si>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</si>
  <si>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</si>
  <si>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</si>
  <si>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</si>
  <si>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</si>
  <si>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</si>
  <si>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</si>
  <si>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</si>
  <si>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</si>
  <si>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</si>
  <si>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</si>
  <si>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</si>
  <si>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</si>
  <si>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</si>
  <si>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</si>
  <si>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</si>
  <si>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</si>
  <si>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</si>
  <si>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</si>
  <si>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</si>
  <si>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</si>
  <si>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</si>
  <si>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</si>
  <si>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</si>
  <si>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</si>
  <si>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</si>
  <si>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</si>
  <si>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</si>
  <si>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</si>
  <si>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</si>
  <si>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</si>
  <si>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</si>
  <si>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</si>
  <si>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</si>
  <si>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</si>
  <si>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</si>
  <si>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</si>
  <si>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</si>
  <si>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</si>
  <si>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</si>
  <si>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</si>
  <si>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</si>
  <si>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</si>
  <si>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</si>
  <si>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</si>
  <si>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</si>
  <si>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</si>
  <si>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</si>
  <si>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</si>
  <si>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</si>
  <si>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</si>
  <si>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</si>
  <si>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</si>
  <si>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</si>
  <si>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</si>
  <si>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</si>
  <si>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</si>
  <si>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</si>
  <si>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</si>
  <si>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</si>
  <si>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</si>
  <si>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</si>
  <si>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</si>
  <si>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</si>
  <si>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</si>
  <si>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</si>
  <si>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</si>
  <si>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</si>
  <si>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</si>
  <si>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</si>
  <si>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</si>
  <si>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</si>
  <si>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</si>
  <si>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</si>
  <si>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</si>
  <si>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</si>
  <si>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</si>
  <si>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</si>
  <si>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</si>
  <si>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</si>
  <si>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</si>
  <si>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</si>
  <si>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</si>
  <si>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</si>
  <si>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</si>
  <si>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</si>
  <si>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</si>
  <si>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</si>
  <si>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</si>
  <si>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</si>
  <si>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</si>
  <si>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</si>
  <si>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</si>
  <si>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</si>
  <si>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</si>
  <si>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</si>
  <si>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</si>
  <si>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</si>
  <si>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</si>
  <si>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</si>
  <si>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</si>
  <si>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</si>
  <si>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</si>
  <si>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</si>
  <si>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</si>
  <si>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</si>
  <si>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</si>
  <si>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</si>
  <si>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</si>
  <si>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</si>
  <si>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</si>
  <si>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</si>
  <si>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</si>
  <si>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</si>
  <si>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</si>
  <si>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</si>
  <si>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</si>
  <si>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</si>
  <si>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</si>
  <si>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</si>
  <si>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</si>
  <si>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</si>
  <si>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</si>
  <si>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</si>
  <si>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</si>
  <si>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</si>
  <si>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</si>
  <si>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</si>
  <si>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</si>
  <si>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</si>
  <si>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</si>
  <si>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</si>
  <si>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</si>
  <si>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</si>
  <si>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</si>
  <si>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</si>
  <si>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</si>
  <si>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</si>
  <si>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</si>
  <si>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</si>
  <si>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</si>
  <si>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</si>
  <si>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</si>
  <si>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</si>
  <si>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</si>
  <si>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</si>
  <si>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</si>
  <si>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</si>
  <si>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</si>
  <si>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</si>
  <si>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</si>
  <si>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</si>
  <si>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</si>
  <si>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</si>
  <si>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</si>
  <si>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</si>
  <si>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</si>
  <si>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</si>
  <si>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</si>
  <si>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</si>
  <si>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</si>
  <si>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</si>
  <si>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</si>
  <si>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</si>
  <si>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</si>
  <si>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</si>
  <si>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</si>
  <si>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</si>
  <si>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</si>
  <si>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</si>
  <si>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</si>
  <si>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</si>
  <si>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</si>
  <si>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</si>
  <si>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</si>
  <si>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</si>
  <si>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</si>
  <si>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</si>
  <si>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</si>
  <si>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</si>
  <si>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</si>
  <si>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</si>
  <si>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</si>
  <si>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</si>
  <si>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</si>
  <si>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</si>
  <si>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</si>
  <si>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</si>
  <si>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</si>
  <si>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</si>
  <si>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</si>
  <si>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</si>
  <si>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</si>
  <si>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</si>
  <si>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</si>
  <si>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</si>
  <si>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</si>
  <si>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</si>
  <si>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</si>
  <si>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</si>
  <si>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</si>
  <si>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</si>
  <si>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</si>
  <si>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</si>
  <si>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</si>
  <si>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</si>
  <si>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</si>
  <si>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</si>
  <si>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</si>
  <si>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</si>
  <si>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</si>
  <si>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</si>
  <si>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</si>
  <si>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</si>
  <si>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</si>
  <si>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</si>
  <si>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</si>
  <si>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</si>
  <si>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</si>
  <si>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</si>
  <si>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</si>
  <si>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</si>
  <si>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</si>
  <si>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</si>
  <si>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</si>
  <si>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</si>
  <si>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</si>
  <si>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</si>
  <si>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</si>
  <si>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</si>
  <si>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</si>
  <si>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</si>
  <si>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</si>
  <si>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</si>
  <si>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</si>
  <si>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</si>
  <si>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</si>
  <si>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</si>
  <si>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</si>
  <si>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</si>
  <si>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</si>
  <si>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</si>
  <si>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</si>
  <si>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</si>
  <si>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</si>
  <si>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</si>
  <si>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</si>
  <si>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</si>
  <si>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</si>
  <si>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</si>
  <si>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</si>
  <si>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</si>
  <si>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</si>
  <si>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</si>
  <si>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</si>
  <si>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</si>
  <si>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</si>
  <si>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</si>
  <si>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</si>
  <si>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</si>
  <si>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</si>
  <si>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</si>
  <si>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</si>
  <si>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</si>
  <si>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</si>
  <si>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</si>
  <si>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</si>
  <si>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</si>
  <si>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</si>
  <si>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</si>
  <si>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</si>
  <si>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</si>
  <si>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</si>
  <si>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</si>
  <si>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</si>
  <si>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</si>
  <si>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</si>
  <si>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</si>
  <si>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</si>
  <si>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</si>
  <si>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</si>
  <si>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</si>
  <si>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</si>
  <si>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</si>
  <si>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</si>
  <si>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</si>
  <si>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</si>
  <si>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</si>
  <si>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</si>
  <si>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</si>
  <si>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</si>
  <si>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</si>
  <si>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</si>
  <si>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</si>
  <si>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</si>
  <si>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</si>
  <si>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</si>
  <si>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</si>
  <si>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</si>
  <si>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</si>
  <si>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</si>
  <si>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</si>
  <si>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</si>
  <si>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</si>
  <si>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</si>
  <si>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</si>
  <si>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</si>
  <si>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</si>
  <si>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</si>
  <si>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</si>
  <si>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</si>
  <si>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</si>
  <si>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</si>
  <si>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</si>
  <si>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</si>
  <si>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</si>
  <si>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</si>
  <si>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</si>
  <si>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</si>
  <si>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</si>
  <si>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</si>
  <si>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</si>
  <si>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</si>
  <si>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</si>
  <si>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</si>
  <si>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</si>
  <si>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</si>
  <si>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</si>
  <si>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</si>
  <si>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</si>
  <si>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</si>
  <si>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</si>
  <si>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</si>
  <si>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</si>
  <si>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</si>
  <si>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</si>
  <si>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</si>
  <si>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</si>
  <si>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</si>
  <si>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</si>
  <si>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</si>
  <si>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</si>
  <si>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</si>
  <si>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</si>
  <si>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</si>
  <si>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</si>
  <si>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</si>
  <si>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</si>
  <si>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</si>
  <si>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</si>
  <si>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</si>
  <si>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</si>
  <si>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</si>
  <si>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</si>
  <si>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</si>
  <si>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</si>
  <si>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</si>
  <si>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</si>
  <si>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</si>
  <si>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</si>
  <si>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</si>
  <si>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</si>
  <si>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</si>
  <si>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</si>
  <si>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</si>
  <si>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</si>
  <si>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</si>
  <si>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</si>
  <si>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</si>
  <si>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</si>
  <si>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</si>
  <si>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</si>
  <si>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</si>
  <si>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</si>
  <si>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</si>
  <si>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</si>
  <si>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</si>
  <si>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</si>
  <si>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</si>
  <si>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</si>
  <si>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</si>
  <si>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</si>
  <si>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</si>
  <si>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</si>
  <si>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</si>
  <si>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</si>
  <si>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</si>
  <si>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</si>
  <si>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</si>
  <si>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</si>
  <si>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</si>
  <si>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</si>
  <si>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</si>
  <si>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</si>
  <si>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</si>
  <si>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</si>
  <si>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</si>
  <si>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</si>
  <si>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</si>
  <si>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</si>
  <si>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</si>
  <si>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</si>
  <si>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</si>
  <si>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</si>
  <si>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</si>
  <si>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</si>
  <si>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</si>
  <si>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</si>
  <si>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</si>
  <si>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</si>
  <si>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</si>
  <si>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</si>
  <si>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</si>
  <si>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</si>
  <si>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</si>
  <si>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</si>
  <si>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</si>
  <si>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</si>
  <si>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</si>
  <si>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</si>
  <si>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</si>
  <si>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</si>
  <si>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</si>
  <si>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</si>
  <si>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</si>
  <si>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</si>
  <si>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</si>
  <si>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</si>
  <si>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</si>
  <si>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</si>
  <si>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</si>
  <si>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</si>
  <si>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</si>
  <si>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</si>
  <si>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</si>
  <si>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</si>
  <si>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</si>
  <si>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</si>
  <si>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</si>
  <si>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</si>
  <si>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</si>
  <si>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</si>
  <si>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</si>
  <si>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</si>
  <si>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</si>
  <si>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</si>
  <si>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</si>
  <si>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</si>
  <si>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</si>
  <si>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</si>
  <si>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</si>
  <si>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</si>
  <si>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</si>
  <si>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</si>
  <si>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</si>
  <si>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</si>
  <si>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</si>
  <si>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</si>
  <si>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</si>
  <si>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</si>
  <si>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</si>
  <si>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</si>
  <si>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</si>
  <si>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</si>
  <si>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</si>
  <si>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</si>
  <si>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</si>
  <si>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</si>
  <si>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</si>
  <si>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</si>
  <si>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</si>
  <si>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</si>
  <si>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</si>
  <si>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</si>
  <si>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</si>
  <si>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</si>
  <si>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</si>
  <si>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</si>
  <si>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</si>
  <si>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</si>
  <si>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</si>
  <si>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</si>
  <si>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</si>
  <si>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</si>
  <si>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</si>
  <si>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</si>
  <si>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</si>
  <si>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</si>
  <si>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</si>
  <si>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</si>
  <si>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</si>
  <si>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</si>
  <si>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</si>
  <si>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</si>
  <si>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</si>
  <si>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</si>
  <si>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</si>
  <si>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</si>
  <si>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</si>
  <si>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</si>
  <si>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</si>
  <si>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</si>
  <si>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</si>
  <si>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</si>
  <si>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</si>
  <si>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</si>
  <si>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</si>
  <si>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</si>
  <si>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</si>
  <si>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</si>
  <si>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</si>
  <si>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</si>
  <si>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</si>
  <si>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</si>
  <si>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</si>
  <si>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</si>
  <si>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</si>
  <si>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</si>
  <si>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</si>
  <si>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</si>
  <si>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</si>
  <si>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</si>
  <si>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</si>
  <si>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</si>
  <si>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</si>
  <si>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</si>
  <si>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</si>
  <si>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</si>
  <si>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</si>
  <si>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</si>
  <si>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</si>
  <si>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</si>
  <si>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</si>
  <si>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</si>
  <si>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</si>
  <si>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</si>
  <si>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</si>
  <si>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</si>
  <si>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</si>
  <si>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</si>
  <si>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</si>
  <si>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</si>
  <si>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</si>
  <si>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</si>
  <si>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</si>
  <si>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</si>
  <si>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</si>
  <si>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</si>
  <si>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</si>
  <si>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</si>
  <si>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</si>
  <si>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</si>
  <si>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</si>
  <si>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</si>
  <si>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</si>
  <si>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</si>
  <si>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</si>
  <si>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</si>
  <si>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</si>
  <si>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</si>
  <si>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</si>
  <si>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</si>
  <si>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</si>
  <si>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</si>
  <si>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</si>
  <si>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</si>
  <si>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</si>
  <si>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</si>
  <si>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</si>
  <si>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</si>
  <si>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</si>
  <si>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</si>
  <si>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</si>
  <si>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</si>
  <si>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</si>
  <si>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</si>
  <si>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</si>
  <si>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</si>
  <si>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</si>
  <si>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</si>
  <si>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</si>
  <si>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</si>
  <si>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</si>
  <si>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</si>
  <si>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</si>
  <si>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</si>
  <si>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</si>
  <si>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</si>
  <si>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</si>
  <si>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</si>
  <si>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</si>
  <si>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</si>
  <si>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</si>
  <si>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</si>
  <si>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</si>
  <si>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</si>
  <si>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</si>
  <si>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</si>
  <si>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</si>
  <si>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</si>
  <si>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</si>
  <si>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</si>
  <si>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</si>
  <si>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</si>
  <si>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</si>
  <si>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</si>
  <si>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</si>
  <si>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</si>
  <si>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</si>
  <si>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</si>
  <si>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</si>
  <si>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</si>
  <si>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</si>
  <si>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</si>
  <si>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</si>
  <si>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</si>
  <si>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</si>
  <si>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</si>
  <si>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</si>
  <si>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</si>
  <si>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</si>
  <si>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</si>
  <si>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</si>
  <si>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</si>
  <si>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</si>
  <si>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</si>
  <si>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</si>
  <si>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</si>
  <si>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</si>
  <si>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</si>
  <si>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</si>
  <si>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</si>
  <si>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</si>
  <si>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</si>
  <si>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</si>
  <si>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</si>
  <si>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</si>
  <si>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</si>
  <si>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</si>
  <si>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</si>
  <si>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</si>
  <si>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</si>
  <si>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</si>
  <si>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</si>
  <si>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</si>
  <si>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</si>
  <si>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</si>
  <si>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</si>
  <si>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</si>
  <si>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</si>
  <si>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</si>
  <si>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</si>
  <si>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</si>
  <si>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</si>
  <si>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</si>
  <si>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</si>
  <si>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</si>
  <si>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</si>
  <si>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</si>
  <si>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</si>
  <si>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</si>
  <si>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</si>
  <si>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</si>
  <si>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</si>
  <si>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</si>
  <si>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</si>
  <si>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</si>
  <si>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</si>
  <si>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</si>
  <si>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</si>
  <si>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</si>
  <si>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</si>
  <si>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</si>
  <si>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</si>
  <si>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</si>
  <si>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</si>
  <si>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</si>
  <si>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</si>
  <si>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</si>
  <si>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</si>
  <si>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</si>
  <si>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</si>
  <si>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</si>
  <si>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</si>
  <si>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</si>
  <si>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</si>
  <si>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</si>
  <si>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</si>
  <si>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</si>
  <si>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</si>
  <si>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</si>
  <si>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</si>
  <si>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</si>
  <si>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</si>
  <si>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</si>
  <si>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</si>
  <si>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</si>
  <si>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</si>
  <si>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</si>
  <si>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</si>
  <si>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</si>
  <si>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</si>
  <si>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</si>
  <si>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</si>
  <si>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</si>
  <si>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</si>
  <si>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</si>
  <si>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</si>
  <si>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</si>
  <si>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</si>
  <si>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</si>
  <si>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</si>
  <si>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</si>
  <si>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</si>
  <si>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</si>
  <si>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</si>
  <si>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</si>
  <si>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</si>
  <si>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</si>
  <si>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</si>
  <si>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</si>
  <si>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</si>
  <si>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</si>
  <si>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</si>
  <si>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</si>
  <si>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</si>
  <si>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</si>
  <si>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</si>
  <si>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</si>
  <si>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</si>
  <si>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</si>
  <si>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</si>
  <si>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</si>
  <si>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</si>
  <si>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</si>
  <si>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</si>
  <si>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</si>
  <si>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</si>
  <si>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</si>
  <si>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</si>
  <si>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</si>
  <si>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</si>
  <si>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</si>
  <si>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</si>
  <si>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</si>
  <si>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</si>
  <si>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</si>
  <si>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</si>
  <si>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</si>
  <si>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</si>
  <si>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</si>
  <si>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</si>
  <si>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</si>
  <si>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</si>
  <si>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</si>
  <si>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</si>
  <si>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</si>
  <si>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</si>
  <si>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</si>
  <si>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</si>
  <si>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</si>
  <si>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</si>
  <si>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</si>
  <si>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</si>
  <si>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</si>
  <si>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</si>
  <si>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</si>
  <si>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</si>
  <si>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</si>
  <si>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</si>
  <si>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</si>
  <si>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</si>
  <si>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</si>
  <si>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</si>
  <si>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</si>
  <si>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</si>
  <si>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</si>
  <si>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</si>
  <si>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</si>
  <si>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</si>
  <si>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</si>
  <si>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</si>
  <si>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</si>
  <si>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</si>
  <si>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</si>
  <si>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</si>
  <si>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</si>
  <si>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</si>
  <si>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</si>
  <si>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</si>
  <si>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</si>
  <si>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</si>
  <si>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</si>
  <si>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</si>
  <si>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</si>
  <si>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</si>
  <si>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</si>
  <si>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</si>
  <si>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</si>
  <si>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</si>
  <si>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</si>
  <si>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</si>
  <si>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</si>
  <si>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</si>
  <si>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</si>
  <si>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</si>
  <si>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</si>
  <si>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</si>
  <si>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</si>
  <si>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</si>
  <si>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</si>
  <si>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</si>
  <si>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</si>
  <si>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</si>
  <si>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</si>
  <si>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</si>
  <si>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</si>
  <si>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</si>
  <si>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</si>
  <si>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</si>
  <si>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</si>
  <si>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</si>
  <si>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</si>
  <si>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</si>
  <si>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</si>
  <si>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</si>
  <si>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</si>
  <si>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</si>
  <si>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</si>
  <si>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</si>
  <si>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</si>
  <si>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</si>
  <si>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</si>
  <si>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</si>
  <si>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</si>
  <si>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</si>
  <si>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</si>
  <si>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</si>
  <si>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</si>
  <si>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</si>
  <si>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</si>
  <si>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</si>
  <si>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</si>
  <si>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</si>
  <si>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</si>
  <si>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</si>
  <si>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</si>
  <si>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</si>
  <si>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</si>
  <si>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</si>
  <si>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</si>
  <si>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</si>
  <si>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</si>
  <si>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</si>
  <si>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</si>
  <si>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</si>
  <si>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</si>
  <si>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</si>
  <si>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</si>
  <si>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</si>
  <si>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</si>
  <si>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</si>
  <si>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</si>
  <si>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</si>
  <si>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</si>
  <si>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</si>
  <si>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</si>
  <si>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</si>
  <si>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</si>
  <si>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</si>
  <si>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</si>
  <si>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</si>
  <si>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</si>
  <si>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</si>
  <si>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</si>
  <si>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</si>
  <si>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</si>
  <si>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</si>
  <si>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</si>
  <si>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</si>
  <si>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</si>
  <si>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</si>
  <si>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</si>
  <si>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</si>
  <si>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</si>
  <si>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</si>
  <si>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</si>
  <si>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</si>
  <si>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</si>
  <si>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</si>
  <si>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</si>
  <si>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</si>
  <si>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</si>
  <si>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</si>
  <si>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</si>
  <si>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</si>
  <si>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</si>
  <si>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</si>
  <si>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</si>
  <si>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</si>
  <si>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</si>
  <si>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</si>
  <si>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</si>
  <si>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</si>
  <si>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</si>
  <si>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</si>
  <si>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</si>
  <si>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</si>
  <si>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</si>
  <si>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</si>
  <si>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</si>
  <si>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</si>
  <si>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</si>
  <si>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</si>
  <si>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</si>
  <si>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</si>
  <si>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</si>
  <si>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</si>
  <si>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</si>
  <si>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</si>
  <si>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</si>
  <si>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</si>
  <si>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</si>
  <si>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</si>
  <si>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</si>
  <si>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</si>
  <si>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</si>
  <si>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</si>
  <si>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</si>
  <si>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</si>
  <si>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</si>
  <si>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</si>
  <si>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</si>
  <si>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</si>
  <si>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</si>
  <si>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</si>
  <si>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</si>
  <si>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</si>
  <si>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</si>
  <si>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</si>
  <si>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</si>
  <si>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</si>
  <si>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</si>
  <si>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</si>
  <si>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</si>
  <si>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</si>
  <si>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</si>
  <si>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</si>
  <si>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</si>
  <si>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</si>
  <si>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</si>
  <si>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</si>
  <si>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</si>
  <si>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</si>
  <si>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</si>
  <si>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</si>
  <si>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</si>
  <si>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</si>
  <si>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</si>
  <si>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</si>
  <si>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</si>
  <si>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</si>
  <si>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</si>
  <si>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</si>
  <si>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</si>
  <si>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</si>
  <si>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</si>
  <si>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</si>
  <si>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</si>
  <si>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</si>
  <si>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</si>
  <si>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</si>
  <si>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</si>
  <si>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</si>
  <si>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</si>
  <si>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</si>
  <si>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</si>
  <si>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</si>
  <si>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</si>
  <si>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</si>
  <si>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</si>
  <si>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</si>
  <si>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</si>
  <si>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</si>
  <si>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</si>
  <si>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</si>
  <si>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</si>
  <si>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</si>
  <si>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</si>
  <si>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</si>
  <si>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</si>
  <si>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</si>
  <si>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</si>
  <si>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</si>
  <si>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</si>
  <si>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</si>
  <si>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</si>
  <si>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</si>
  <si>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</si>
  <si>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</si>
  <si>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</si>
  <si>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</si>
  <si>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</si>
  <si>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</si>
  <si>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</si>
  <si>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</si>
  <si>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</si>
  <si>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</si>
  <si>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</si>
  <si>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</si>
  <si>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</si>
  <si>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</si>
  <si>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</si>
  <si>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</si>
  <si>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</si>
  <si>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</si>
  <si>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</si>
  <si>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</si>
  <si>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</si>
  <si>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</si>
  <si>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</si>
  <si>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</si>
  <si>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</si>
  <si>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</si>
  <si>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</si>
  <si>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</si>
  <si>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</si>
  <si>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</si>
  <si>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</si>
  <si>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</si>
  <si>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</si>
  <si>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</si>
  <si>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</si>
  <si>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</si>
  <si>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</si>
  <si>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</si>
  <si>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</si>
  <si>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</si>
  <si>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</si>
  <si>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</si>
  <si>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</si>
  <si>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</si>
  <si>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</si>
  <si>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</si>
  <si>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</si>
  <si>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</si>
  <si>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</si>
  <si>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</si>
  <si>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</si>
  <si>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</si>
  <si>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</si>
  <si>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</si>
  <si>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</si>
  <si>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</si>
  <si>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</si>
  <si>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</si>
  <si>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</si>
  <si>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</si>
  <si>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</si>
  <si>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</si>
  <si>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</si>
  <si>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</si>
  <si>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</si>
  <si>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</si>
  <si>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</si>
  <si>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</si>
  <si>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</si>
  <si>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</si>
  <si>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</si>
  <si>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</si>
  <si>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</si>
  <si>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</si>
  <si>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</si>
  <si>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</si>
  <si>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</si>
  <si>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</si>
  <si>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</si>
  <si>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</si>
  <si>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</si>
  <si>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</si>
  <si>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</si>
  <si>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</si>
  <si>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</si>
  <si>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</si>
  <si>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</si>
  <si>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</si>
  <si>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</si>
  <si>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</si>
  <si>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</si>
  <si>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</si>
  <si>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</si>
  <si>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</si>
  <si>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</si>
  <si>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</si>
  <si>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</si>
  <si>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</si>
  <si>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</si>
  <si>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</si>
  <si>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</si>
  <si>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</si>
  <si>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</si>
  <si>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</si>
  <si>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</si>
  <si>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</si>
  <si>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</si>
  <si>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</si>
  <si>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</si>
  <si>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</si>
  <si>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</si>
  <si>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</si>
  <si>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</si>
  <si>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</si>
  <si>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</si>
  <si>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</si>
  <si>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</si>
  <si>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</si>
  <si>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</si>
  <si>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</si>
  <si>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</si>
  <si>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</si>
  <si>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</si>
  <si>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</si>
  <si>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</si>
  <si>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</si>
  <si>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</si>
  <si>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</si>
  <si>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</si>
  <si>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</si>
  <si>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</si>
  <si>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</si>
  <si>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</si>
  <si>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</si>
  <si>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</si>
  <si>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</si>
  <si>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</si>
  <si>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</si>
  <si>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</si>
  <si>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</si>
  <si>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</si>
  <si>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</si>
  <si>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</si>
  <si>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</si>
  <si>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</si>
  <si>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</si>
  <si>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</si>
  <si>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</si>
  <si>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</si>
  <si>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</si>
  <si>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</si>
  <si>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</si>
  <si>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</si>
  <si>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</si>
  <si>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</si>
  <si>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</si>
  <si>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</si>
  <si>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</si>
  <si>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</si>
  <si>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</si>
  <si>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</si>
  <si>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</si>
  <si>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</si>
  <si>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</si>
  <si>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</si>
  <si>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</si>
  <si>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</si>
  <si>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</si>
  <si>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</si>
  <si>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</si>
  <si>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</si>
  <si>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</si>
  <si>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</si>
  <si>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</si>
  <si>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</si>
  <si>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</si>
  <si>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</si>
  <si>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</si>
  <si>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</si>
  <si>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</si>
  <si>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</si>
  <si>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</si>
  <si>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</si>
  <si>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</si>
  <si>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</si>
  <si>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</si>
  <si>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</si>
  <si>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</si>
  <si>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</si>
  <si>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</si>
  <si>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</si>
  <si>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</si>
  <si>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</si>
  <si>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</si>
  <si>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</si>
  <si>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</si>
  <si>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</si>
  <si>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</si>
  <si>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</si>
  <si>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</si>
  <si>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</si>
  <si>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</si>
  <si>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</si>
  <si>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</si>
  <si>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</si>
  <si>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</si>
  <si>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</si>
  <si>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</si>
  <si>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</si>
  <si>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</si>
  <si>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</si>
  <si>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</si>
  <si>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</si>
  <si>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</si>
  <si>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</si>
  <si>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</si>
  <si>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</si>
  <si>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</si>
  <si>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</si>
  <si>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</si>
  <si>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</si>
  <si>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</si>
  <si>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</si>
  <si>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</si>
  <si>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</si>
  <si>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</si>
  <si>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</si>
  <si>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</si>
  <si>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</si>
  <si>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</si>
  <si>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</si>
  <si>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</si>
  <si>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</si>
  <si>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</si>
  <si>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</si>
  <si>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</si>
  <si>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</si>
  <si>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</si>
  <si>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</si>
  <si>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</si>
  <si>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</si>
  <si>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</si>
  <si>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</si>
  <si>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</si>
  <si>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</si>
  <si>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</si>
  <si>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</si>
  <si>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</si>
  <si>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</si>
  <si>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</si>
  <si>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</si>
  <si>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</si>
  <si>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</si>
  <si>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</si>
  <si>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</si>
  <si>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</si>
  <si>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</si>
  <si>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</si>
  <si>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</si>
  <si>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</si>
  <si>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</si>
  <si>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</si>
  <si>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</si>
  <si>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</si>
  <si>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</si>
  <si>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</si>
  <si>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</si>
  <si>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</si>
  <si>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</si>
  <si>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</si>
  <si>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</si>
  <si>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</si>
  <si>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</si>
  <si>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</si>
  <si>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</si>
  <si>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</si>
  <si>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</si>
  <si>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</si>
  <si>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</si>
  <si>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</si>
  <si>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</si>
  <si>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</si>
  <si>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</si>
  <si>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</si>
  <si>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</si>
  <si>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</si>
  <si>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</si>
  <si>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</si>
  <si>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</si>
  <si>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</si>
  <si>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</si>
  <si>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</si>
  <si>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</si>
  <si>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</si>
  <si>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</si>
  <si>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</si>
  <si>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</si>
  <si>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</si>
  <si>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</si>
  <si>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</si>
  <si>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</si>
  <si>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</si>
  <si>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</si>
  <si>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</si>
  <si>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</si>
  <si>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</si>
  <si>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</si>
  <si>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</si>
  <si>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</si>
  <si>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</si>
  <si>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</si>
  <si>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</si>
  <si>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</si>
  <si>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</si>
  <si>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</si>
  <si>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</si>
  <si>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</si>
  <si>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</si>
  <si>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</si>
  <si>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</si>
  <si>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</si>
  <si>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</si>
  <si>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</si>
  <si>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</si>
  <si>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</si>
  <si>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</si>
  <si>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</si>
  <si>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</si>
  <si>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</si>
  <si>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</si>
  <si>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</si>
  <si>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</si>
  <si>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</si>
  <si>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</si>
  <si>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</si>
  <si>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</si>
  <si>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</si>
  <si>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</si>
  <si>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</si>
  <si>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</si>
  <si>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</si>
  <si>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</si>
  <si>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</si>
  <si>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</si>
  <si>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</si>
  <si>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</si>
  <si>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</si>
  <si>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</si>
  <si>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</si>
  <si>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</si>
  <si>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</si>
  <si>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</si>
  <si>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</si>
  <si>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</si>
  <si>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</si>
  <si>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</si>
  <si>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</si>
  <si>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</si>
  <si>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</si>
  <si>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</si>
  <si>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</si>
  <si>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</si>
  <si>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</si>
  <si>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</si>
  <si>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</si>
  <si>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</si>
  <si>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</si>
  <si>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</si>
  <si>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</si>
  <si>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</si>
  <si>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</si>
  <si>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</si>
  <si>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</si>
  <si>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</si>
  <si>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</si>
  <si>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</si>
  <si>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</si>
  <si>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</si>
  <si>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</si>
  <si>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</si>
  <si>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</si>
  <si>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</si>
  <si>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</si>
  <si>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</si>
  <si>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</si>
  <si>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</si>
  <si>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</si>
  <si>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</si>
  <si>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</si>
  <si>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</si>
  <si>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</si>
  <si>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</si>
  <si>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</si>
  <si>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</si>
  <si>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</si>
  <si>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</si>
  <si>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</si>
  <si>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</si>
  <si>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</si>
  <si>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</si>
  <si>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</si>
  <si>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</si>
  <si>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</si>
  <si>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</si>
  <si>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</si>
  <si>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</si>
  <si>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</si>
  <si>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</si>
  <si>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</si>
  <si>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</si>
  <si>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</si>
  <si>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</si>
  <si>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</si>
  <si>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</si>
  <si>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</si>
  <si>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</si>
  <si>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</si>
  <si>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</si>
  <si>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</si>
  <si>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</si>
  <si>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</si>
  <si>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</si>
  <si>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</si>
  <si>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</si>
  <si>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</si>
  <si>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</si>
  <si>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</si>
  <si>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</si>
  <si>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</si>
  <si>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</si>
  <si>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</si>
  <si>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</si>
  <si>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</si>
  <si>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</si>
  <si>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</si>
  <si>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</si>
  <si>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</si>
  <si>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</si>
  <si>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</si>
  <si>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</si>
  <si>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</si>
  <si>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</si>
  <si>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</si>
  <si>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</si>
  <si>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</si>
  <si>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</si>
  <si>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</si>
  <si>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</si>
  <si>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</si>
  <si>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</si>
  <si>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</si>
  <si>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</si>
  <si>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</si>
  <si>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</si>
  <si>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</si>
  <si>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</si>
  <si>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</si>
  <si>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</si>
  <si>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</si>
  <si>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</si>
  <si>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</si>
  <si>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</si>
  <si>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</si>
  <si>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</si>
  <si>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</si>
  <si>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</si>
  <si>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</si>
  <si>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</si>
  <si>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</si>
  <si>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</si>
  <si>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</si>
  <si>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</si>
  <si>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</si>
  <si>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</si>
  <si>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</si>
  <si>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</si>
  <si>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</si>
  <si>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</si>
  <si>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</si>
  <si>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</si>
  <si>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</si>
  <si>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</si>
  <si>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</si>
  <si>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</si>
  <si>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</si>
  <si>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</si>
  <si>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</si>
  <si>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</si>
  <si>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</si>
  <si>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</si>
  <si>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</si>
  <si>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</si>
  <si>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</si>
  <si>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</si>
  <si>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</si>
  <si>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</si>
  <si>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</si>
  <si>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</si>
  <si>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</si>
  <si>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</si>
  <si>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</si>
  <si>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</si>
  <si>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</si>
  <si>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</si>
  <si>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</si>
  <si>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</si>
  <si>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</si>
  <si>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</si>
  <si>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</si>
  <si>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</si>
  <si>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</si>
  <si>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</si>
  <si>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</si>
  <si>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</si>
  <si>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</si>
  <si>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</si>
  <si>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</si>
  <si>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</si>
  <si>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</si>
  <si>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</si>
  <si>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</si>
  <si>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</si>
  <si>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</si>
  <si>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</si>
  <si>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</si>
  <si>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</si>
  <si>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</si>
  <si>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</si>
  <si>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</si>
  <si>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</si>
  <si>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</si>
  <si>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</si>
  <si>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</si>
  <si>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</si>
  <si>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</si>
  <si>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</si>
  <si>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</si>
  <si>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</si>
  <si>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</si>
  <si>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</si>
  <si>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</si>
  <si>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</si>
  <si>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</si>
  <si>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</si>
  <si>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</si>
  <si>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</si>
  <si>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</si>
  <si>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</si>
  <si>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</si>
  <si>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</si>
  <si>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</si>
  <si>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</si>
  <si>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</si>
  <si>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</si>
  <si>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</si>
  <si>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</si>
  <si>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</si>
  <si>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</si>
  <si>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</si>
  <si>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</si>
  <si>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</si>
  <si>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</si>
  <si>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</si>
  <si>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</si>
  <si>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</si>
  <si>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</si>
  <si>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</si>
  <si>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</si>
  <si>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</si>
  <si>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</si>
  <si>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</si>
  <si>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</si>
  <si>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</si>
  <si>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</si>
  <si>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</si>
  <si>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</si>
  <si>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</si>
  <si>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</si>
  <si>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</si>
  <si>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</si>
  <si>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</si>
  <si>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</si>
  <si>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</si>
  <si>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</si>
  <si>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</si>
  <si>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</si>
  <si>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</si>
  <si>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</si>
  <si>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</si>
  <si>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</si>
  <si>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</si>
  <si>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</si>
  <si>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</si>
  <si>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</si>
  <si>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</si>
  <si>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</si>
  <si>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</si>
  <si>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</si>
  <si>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</si>
  <si>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</si>
  <si>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</si>
  <si>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</si>
  <si>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</si>
  <si>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</si>
  <si>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</si>
  <si>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</si>
  <si>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</si>
  <si>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</si>
  <si>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</si>
  <si>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</si>
  <si>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</si>
  <si>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</si>
  <si>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</si>
  <si>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</si>
  <si>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</si>
  <si>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</si>
  <si>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</si>
  <si>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</si>
  <si>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</si>
  <si>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</si>
  <si>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</si>
  <si>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</si>
  <si>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</si>
  <si>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</si>
  <si>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</si>
  <si>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</si>
  <si>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</si>
  <si>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</si>
  <si>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</si>
  <si>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</si>
  <si>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</si>
  <si>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</si>
  <si>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</si>
  <si>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</si>
  <si>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</si>
  <si>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</si>
  <si>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</si>
  <si>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</si>
  <si>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</si>
  <si>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</si>
  <si>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</si>
  <si>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</si>
  <si>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</si>
  <si>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</si>
  <si>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</si>
  <si>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</si>
  <si>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</si>
  <si>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</si>
  <si>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</si>
  <si>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</si>
  <si>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</si>
  <si>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</si>
  <si>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</si>
  <si>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</si>
  <si>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</si>
  <si>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</si>
  <si>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</si>
  <si>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</si>
  <si>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</si>
  <si>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</si>
  <si>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</si>
  <si>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</si>
  <si>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</si>
  <si>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</si>
  <si>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</si>
  <si>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</si>
  <si>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</si>
  <si>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</si>
  <si>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</si>
  <si>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</si>
  <si>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</si>
  <si>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</si>
  <si>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</si>
  <si>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</si>
  <si>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</si>
  <si>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</si>
  <si>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</si>
  <si>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</si>
  <si>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</si>
  <si>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</si>
  <si>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</si>
  <si>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</si>
  <si>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</si>
  <si>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</si>
  <si>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</si>
  <si>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</si>
  <si>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</si>
  <si>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</si>
  <si>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</si>
  <si>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</si>
  <si>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</si>
  <si>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</si>
  <si>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</si>
  <si>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</si>
  <si>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</si>
  <si>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</si>
  <si>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</si>
  <si>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</si>
  <si>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</si>
  <si>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</si>
  <si>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</si>
  <si>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</si>
  <si>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</si>
  <si>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</si>
  <si>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</si>
  <si>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</si>
  <si>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</si>
  <si>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</si>
  <si>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</si>
  <si>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</si>
  <si>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</si>
  <si>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</si>
  <si>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</si>
  <si>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</si>
  <si>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</si>
  <si>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</si>
  <si>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</si>
  <si>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</si>
  <si>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</si>
  <si>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</si>
  <si>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</si>
  <si>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</si>
  <si>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</si>
  <si>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</si>
  <si>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</si>
  <si>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</si>
  <si>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</si>
  <si>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</si>
  <si>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</si>
  <si>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</si>
  <si>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</si>
  <si>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</si>
  <si>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</si>
  <si>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</si>
  <si>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</si>
  <si>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</si>
  <si>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</si>
  <si>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</si>
  <si>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</si>
  <si>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</si>
  <si>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</si>
  <si>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</si>
  <si>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</si>
  <si>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</si>
  <si>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</si>
  <si>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</si>
  <si>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</si>
  <si>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</si>
  <si>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</si>
  <si>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</si>
  <si>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</si>
  <si>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</si>
  <si>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</si>
  <si>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</si>
  <si>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</si>
  <si>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</si>
  <si>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</si>
  <si>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</si>
  <si>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</si>
  <si>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</si>
  <si>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</si>
  <si>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</si>
  <si>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</si>
  <si>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</si>
  <si>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</si>
  <si>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</si>
  <si>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</si>
  <si>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</si>
  <si>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</si>
  <si>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</si>
  <si>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</si>
  <si>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</si>
  <si>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</si>
  <si>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</si>
  <si>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</si>
  <si>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</si>
  <si>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</si>
  <si>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</si>
  <si>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</si>
  <si>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</si>
  <si>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</si>
  <si>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</si>
  <si>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</si>
  <si>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</si>
  <si>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</si>
  <si>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</si>
  <si>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</si>
  <si>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</si>
  <si>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</si>
  <si>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</si>
  <si>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</si>
  <si>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</si>
  <si>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</si>
  <si>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</si>
  <si>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</si>
  <si>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</si>
  <si>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</si>
  <si>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</si>
  <si>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</si>
  <si>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</si>
  <si>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</si>
  <si>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</si>
  <si>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</si>
  <si>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</si>
  <si>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</si>
  <si>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</si>
  <si>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</si>
  <si>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</si>
  <si>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</si>
  <si>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</si>
  <si>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</si>
  <si>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</si>
  <si>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</si>
  <si>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</si>
  <si>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</si>
  <si>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</si>
  <si>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</si>
  <si>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</si>
  <si>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</si>
  <si>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</si>
  <si>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</si>
  <si>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</si>
  <si>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</si>
  <si>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</si>
  <si>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</si>
  <si>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</si>
  <si>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</si>
  <si>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</si>
  <si>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</si>
  <si>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</si>
  <si>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</si>
  <si>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</si>
  <si>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</si>
  <si>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</si>
  <si>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</si>
  <si>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</si>
  <si>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</si>
  <si>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</si>
  <si>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</si>
  <si>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</si>
  <si>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</si>
  <si>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</si>
  <si>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</si>
  <si>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</si>
  <si>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</si>
  <si>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</si>
  <si>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</si>
  <si>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</si>
  <si>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</si>
  <si>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</si>
  <si>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</si>
  <si>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</si>
  <si>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</si>
  <si>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</si>
  <si>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</si>
  <si>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</si>
  <si>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</si>
  <si>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</si>
  <si>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</si>
  <si>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</si>
  <si>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</si>
  <si>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</si>
  <si>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</si>
  <si>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</si>
  <si>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</si>
  <si>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</si>
  <si>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</si>
  <si>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</si>
  <si>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</si>
  <si>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</si>
  <si>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</si>
  <si>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</si>
  <si>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</si>
  <si>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</si>
  <si>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</si>
  <si>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</si>
  <si>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</si>
  <si>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</si>
  <si>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</si>
  <si>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</si>
  <si>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</si>
  <si>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</si>
  <si>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</si>
  <si>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</si>
  <si>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</si>
  <si>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</si>
  <si>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</si>
  <si>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</si>
  <si>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</si>
  <si>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</si>
  <si>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</si>
  <si>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</si>
  <si>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</si>
  <si>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</si>
  <si>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</si>
  <si>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</si>
  <si>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</si>
  <si>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</si>
  <si>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</si>
  <si>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</si>
  <si>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</si>
  <si>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</si>
  <si>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</si>
  <si>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</si>
  <si>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</si>
  <si>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</si>
  <si>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</si>
  <si>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</si>
  <si>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</si>
  <si>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</si>
  <si>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</si>
  <si>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</si>
  <si>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</si>
  <si>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</si>
  <si>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</si>
  <si>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</si>
  <si>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</si>
  <si>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</si>
  <si>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</si>
  <si>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</si>
  <si>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</si>
  <si>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</si>
  <si>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</si>
  <si>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</si>
  <si>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</si>
  <si>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</si>
  <si>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</si>
  <si>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</si>
  <si>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</si>
  <si>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</si>
  <si>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</si>
  <si>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</si>
  <si>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</si>
  <si>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</si>
  <si>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</si>
  <si>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</si>
  <si>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</si>
  <si>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</si>
  <si>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</si>
  <si>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</si>
  <si>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</si>
  <si>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</si>
  <si>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</si>
  <si>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</si>
  <si>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</si>
  <si>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</si>
  <si>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</si>
  <si>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</si>
  <si>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</si>
  <si>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</si>
  <si>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</si>
  <si>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</si>
  <si>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</si>
  <si>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</si>
  <si>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</si>
  <si>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</si>
  <si>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</si>
  <si>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</si>
  <si>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</si>
  <si>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</si>
  <si>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</si>
  <si>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</si>
  <si>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</si>
  <si>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</si>
  <si>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</si>
  <si>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</si>
  <si>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</si>
  <si>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</si>
  <si>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</si>
  <si>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</si>
  <si>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</si>
  <si>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</si>
  <si>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</si>
  <si>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</si>
  <si>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</si>
  <si>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</si>
  <si>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</si>
  <si>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</si>
  <si>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</si>
  <si>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</si>
  <si>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</si>
  <si>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</si>
  <si>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</si>
  <si>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</si>
  <si>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</si>
  <si>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</si>
  <si>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</si>
  <si>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</si>
  <si>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</si>
  <si>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</si>
  <si>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</si>
  <si>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</si>
  <si>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</si>
  <si>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</si>
  <si>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</si>
  <si>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</si>
  <si>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</si>
  <si>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</si>
  <si>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</si>
  <si>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</si>
  <si>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</si>
  <si>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</si>
  <si>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</si>
  <si>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</si>
  <si>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</si>
  <si>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</si>
  <si>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</si>
  <si>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</si>
  <si>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</si>
  <si>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</si>
  <si>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</si>
  <si>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</si>
  <si>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</si>
  <si>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</si>
  <si>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</si>
  <si>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</si>
  <si>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</si>
  <si>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</si>
  <si>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</si>
  <si>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</si>
  <si>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</si>
  <si>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</si>
  <si>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</si>
  <si>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</si>
  <si>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</si>
  <si>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</si>
  <si>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</si>
  <si>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</si>
  <si>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</si>
  <si>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</si>
  <si>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</si>
  <si>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</si>
  <si>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</si>
  <si>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</si>
  <si>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</si>
  <si>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</si>
  <si>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</si>
  <si>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</si>
  <si>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</si>
  <si>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</si>
  <si>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</si>
  <si>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</si>
  <si>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</si>
  <si>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</si>
  <si>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</si>
  <si>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</si>
  <si>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</si>
  <si>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</si>
  <si>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</si>
  <si>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</si>
  <si>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</si>
  <si>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</si>
  <si>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</si>
  <si>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</si>
  <si>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</si>
  <si>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</si>
  <si>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</si>
  <si>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</si>
  <si>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</si>
  <si>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</si>
  <si>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</si>
  <si>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</si>
  <si>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</si>
  <si>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</si>
  <si>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</si>
  <si>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</si>
  <si>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</si>
  <si>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</si>
  <si>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</si>
  <si>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</si>
  <si>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</si>
  <si>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</si>
  <si>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</si>
  <si>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</si>
  <si>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</si>
  <si>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</si>
  <si>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</si>
  <si>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</si>
  <si>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</si>
  <si>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</si>
  <si>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</si>
  <si>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</si>
  <si>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</si>
  <si>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</si>
  <si>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</si>
  <si>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</si>
  <si>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</si>
  <si>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</si>
  <si>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</si>
  <si>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</si>
  <si>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</si>
  <si>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</si>
  <si>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</si>
  <si>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</si>
  <si>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</si>
  <si>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</si>
  <si>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</si>
  <si>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</si>
  <si>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</si>
  <si>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</si>
  <si>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</si>
  <si>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</si>
  <si>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</si>
  <si>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</si>
  <si>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</si>
  <si>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</si>
  <si>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</si>
  <si>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</si>
  <si>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</si>
  <si>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</si>
  <si>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</si>
  <si>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</si>
  <si>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</si>
  <si>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</si>
  <si>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</si>
  <si>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</si>
  <si>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</si>
  <si>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</si>
  <si>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</si>
  <si>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</si>
  <si>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</si>
  <si>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</si>
  <si>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</si>
  <si>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</si>
  <si>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</si>
  <si>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</si>
  <si>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</si>
  <si>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</si>
  <si>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</si>
  <si>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</si>
  <si>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</si>
  <si>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</si>
  <si>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</si>
  <si>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</si>
  <si>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</si>
  <si>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</si>
  <si>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</si>
  <si>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</si>
  <si>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</si>
  <si>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</si>
  <si>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</si>
  <si>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</si>
  <si>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</si>
  <si>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</si>
  <si>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</si>
  <si>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</si>
  <si>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</si>
  <si>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</si>
  <si>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</si>
  <si>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</si>
  <si>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</si>
  <si>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</si>
  <si>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</si>
  <si>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</si>
  <si>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</si>
  <si>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</si>
  <si>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</si>
  <si>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</si>
  <si>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</si>
  <si>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</si>
  <si>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</si>
  <si>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</si>
  <si>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</si>
  <si>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</si>
  <si>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</si>
  <si>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</si>
  <si>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</si>
  <si>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</si>
  <si>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</si>
  <si>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</si>
  <si>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</si>
  <si>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</si>
  <si>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</si>
  <si>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</si>
  <si>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</si>
  <si>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</si>
  <si>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</si>
  <si>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</si>
  <si>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</si>
  <si>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</si>
  <si>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</si>
  <si>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</si>
  <si>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</si>
  <si>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</si>
  <si>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</si>
  <si>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</si>
  <si>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</si>
  <si>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</si>
  <si>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</si>
  <si>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</si>
  <si>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</si>
  <si>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</si>
  <si>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</si>
  <si>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</si>
  <si>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</si>
  <si>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</si>
  <si>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</si>
  <si>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</si>
  <si>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</si>
  <si>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</si>
  <si>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</si>
  <si>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</si>
  <si>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</si>
  <si>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</si>
  <si>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</si>
  <si>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</si>
  <si>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</si>
  <si>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</si>
  <si>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</si>
  <si>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</si>
  <si>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</si>
  <si>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</si>
  <si>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</si>
  <si>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</si>
  <si>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</si>
  <si>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</si>
  <si>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</si>
  <si>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</si>
  <si>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</si>
  <si>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</si>
  <si>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</si>
  <si>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</si>
  <si>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</si>
  <si>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</si>
  <si>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</si>
  <si>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</si>
  <si>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</si>
  <si>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</si>
  <si>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</si>
  <si>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</si>
  <si>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</si>
  <si>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</si>
  <si>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</si>
  <si>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</si>
  <si>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</si>
  <si>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</si>
  <si>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</si>
  <si>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</si>
  <si>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</si>
  <si>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</si>
  <si>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</si>
  <si>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</si>
  <si>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</si>
  <si>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</si>
  <si>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</si>
  <si>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</si>
  <si>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</si>
  <si>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</si>
  <si>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</si>
  <si>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</si>
  <si>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</si>
  <si>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</si>
  <si>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</si>
  <si>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</si>
  <si>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</si>
  <si>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</si>
  <si>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</si>
  <si>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</si>
  <si>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</si>
  <si>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</si>
  <si>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</si>
  <si>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</si>
  <si>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</si>
  <si>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</si>
  <si>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</si>
  <si>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</si>
  <si>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</si>
  <si>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</si>
  <si>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</si>
  <si>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</si>
  <si>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</si>
  <si>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</si>
  <si>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</si>
  <si>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</si>
  <si>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</si>
  <si>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</si>
  <si>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</si>
  <si>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</si>
  <si>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</si>
  <si>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</si>
  <si>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</si>
  <si>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</si>
  <si>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</si>
  <si>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</si>
  <si>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</si>
  <si>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</si>
  <si>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</si>
  <si>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</si>
  <si>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</si>
  <si>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</si>
  <si>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</si>
  <si>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</si>
  <si>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</si>
  <si>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</si>
  <si>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</si>
  <si>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</si>
  <si>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</si>
  <si>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</si>
  <si>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</si>
  <si>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</si>
  <si>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</si>
  <si>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</si>
  <si>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</si>
  <si>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</si>
  <si>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</si>
  <si>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</si>
  <si>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</si>
  <si>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</si>
  <si>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</si>
  <si>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</si>
  <si>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</si>
  <si>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</si>
  <si>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</si>
  <si>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</si>
  <si>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</si>
  <si>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</si>
  <si>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</si>
  <si>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</si>
  <si>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</si>
  <si>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</si>
  <si>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</si>
  <si>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</si>
  <si>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</si>
  <si>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</si>
  <si>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</si>
  <si>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</si>
  <si>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</si>
  <si>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</si>
  <si>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</si>
  <si>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</si>
  <si>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</si>
  <si>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</si>
  <si>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</si>
  <si>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</si>
  <si>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</si>
  <si>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</si>
  <si>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</si>
  <si>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</si>
  <si>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</si>
  <si>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</si>
  <si>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</si>
  <si>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</si>
  <si>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</si>
  <si>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</si>
  <si>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</si>
  <si>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</si>
  <si>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</si>
  <si>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</si>
  <si>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</si>
  <si>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</si>
  <si>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</si>
  <si>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</si>
  <si>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</si>
  <si>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</si>
  <si>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</si>
  <si>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</si>
  <si>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</si>
  <si>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</si>
  <si>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</si>
  <si>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</si>
  <si>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</si>
  <si>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</si>
  <si>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</si>
  <si>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</si>
  <si>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</si>
  <si>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</si>
  <si>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</si>
  <si>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</si>
  <si>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</si>
  <si>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</si>
  <si>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</si>
  <si>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</si>
  <si>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</si>
  <si>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</si>
  <si>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</si>
  <si>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</si>
  <si>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</si>
  <si>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</si>
  <si>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</si>
  <si>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</si>
  <si>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</si>
  <si>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</si>
  <si>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</si>
  <si>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</si>
  <si>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</si>
  <si>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</si>
  <si>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</si>
  <si>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</si>
  <si>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</si>
  <si>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</si>
  <si>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</si>
  <si>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</si>
  <si>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</si>
  <si>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</si>
  <si>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</si>
  <si>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</si>
  <si>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</si>
  <si>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</si>
  <si>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</si>
  <si>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</si>
  <si>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</si>
  <si>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</si>
  <si>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</si>
  <si>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</si>
  <si>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</si>
  <si>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</si>
  <si>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</si>
  <si>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</si>
  <si>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</si>
  <si>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</si>
  <si>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</si>
  <si>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</si>
  <si>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</si>
  <si>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</si>
  <si>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</si>
  <si>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</si>
  <si>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</si>
  <si>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</si>
  <si>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</si>
  <si>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</si>
  <si>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</si>
  <si>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</si>
  <si>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</si>
  <si>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</si>
  <si>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</si>
  <si>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</si>
  <si>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</si>
  <si>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</si>
  <si>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</si>
  <si>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</si>
  <si>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</si>
  <si>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</si>
  <si>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</si>
  <si>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</si>
  <si>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</si>
  <si>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</si>
  <si>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</si>
  <si>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</si>
  <si>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</si>
  <si>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</si>
  <si>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</si>
  <si>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</si>
  <si>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</si>
  <si>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</si>
  <si>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</si>
  <si>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</si>
  <si>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</si>
  <si>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</si>
  <si>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</si>
  <si>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</si>
  <si>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</si>
  <si>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</si>
  <si>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</si>
  <si>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</si>
  <si>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</si>
  <si>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</si>
  <si>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</si>
  <si>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</si>
  <si>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</si>
  <si>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</si>
  <si>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</si>
  <si>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</si>
  <si>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</si>
  <si>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</si>
  <si>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</si>
  <si>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</si>
  <si>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</si>
  <si>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</si>
  <si>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</si>
  <si>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</si>
  <si>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</si>
  <si>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</si>
  <si>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</si>
  <si>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</si>
  <si>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</si>
  <si>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</si>
  <si>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</si>
  <si>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</si>
  <si>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</si>
  <si>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</si>
  <si>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</si>
  <si>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</si>
  <si>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</si>
  <si>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</si>
  <si>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</si>
  <si>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</si>
  <si>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</si>
  <si>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</si>
  <si>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</si>
  <si>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</si>
  <si>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</si>
  <si>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</si>
  <si>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</si>
  <si>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</si>
  <si>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</si>
  <si>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</si>
  <si>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</si>
  <si>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</si>
  <si>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</si>
  <si>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</si>
  <si>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</si>
  <si>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</si>
  <si>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</si>
  <si>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</si>
  <si>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</si>
  <si>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</si>
  <si>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</si>
  <si>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</si>
  <si>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</si>
  <si>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</si>
  <si>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</si>
  <si>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</si>
  <si>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</si>
  <si>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</si>
  <si>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</si>
  <si>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</si>
  <si>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</si>
  <si>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</si>
  <si>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</si>
  <si>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</si>
  <si>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</si>
  <si>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</si>
  <si>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</si>
  <si>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</si>
  <si>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</si>
  <si>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</si>
  <si>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</si>
  <si>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</si>
  <si>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</si>
  <si>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</si>
  <si>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</si>
  <si>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</si>
  <si>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</si>
  <si>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</si>
  <si>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</si>
  <si>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</si>
  <si>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</si>
  <si>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</si>
  <si>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</si>
  <si>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</si>
  <si>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</si>
  <si>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</si>
  <si>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</si>
  <si>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</si>
  <si>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</si>
  <si>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</si>
  <si>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</si>
  <si>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</si>
  <si>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</si>
  <si>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</si>
  <si>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</si>
  <si>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</si>
  <si>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</si>
  <si>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</si>
  <si>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</si>
  <si>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</si>
  <si>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</si>
  <si>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</si>
  <si>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</si>
  <si>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</si>
  <si>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</si>
  <si>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</si>
  <si>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</si>
  <si>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</si>
  <si>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</si>
  <si>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</si>
  <si>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</si>
  <si>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</si>
  <si>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</si>
  <si>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</si>
  <si>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</si>
  <si>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</si>
  <si>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</si>
  <si>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</si>
  <si>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</si>
  <si>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</si>
  <si>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</si>
  <si>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</si>
  <si>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</si>
  <si>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</si>
  <si>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</si>
  <si>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</si>
  <si>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</si>
  <si>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</si>
  <si>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</si>
  <si>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</si>
  <si>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</si>
  <si>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</si>
  <si>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</si>
  <si>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</si>
  <si>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</si>
  <si>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</si>
  <si>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</si>
  <si>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</si>
  <si>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</si>
  <si>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</si>
  <si>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</si>
  <si>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</si>
  <si>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</si>
  <si>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</si>
  <si>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</si>
  <si>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</si>
  <si>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</si>
  <si>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</si>
  <si>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</si>
  <si>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</si>
  <si>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</si>
  <si>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</si>
  <si>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</si>
  <si>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</si>
  <si>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</si>
  <si>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</si>
  <si>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</si>
  <si>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</si>
  <si>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</si>
  <si>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</si>
  <si>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</si>
  <si>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</si>
  <si>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</si>
  <si>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</si>
  <si>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</si>
  <si>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</si>
  <si>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</si>
  <si>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</si>
  <si>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</si>
  <si>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</si>
  <si>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</si>
  <si>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</si>
  <si>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</si>
  <si>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</si>
  <si>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</si>
  <si>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</si>
  <si>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</si>
  <si>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</si>
  <si>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</si>
  <si>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</si>
  <si>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</si>
  <si>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</si>
  <si>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</si>
  <si>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</si>
  <si>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</si>
  <si>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</si>
  <si>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</si>
  <si>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</si>
  <si>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</si>
  <si>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</si>
  <si>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</si>
  <si>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</si>
  <si>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</si>
  <si>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</si>
  <si>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</si>
  <si>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</si>
  <si>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</si>
  <si>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</si>
  <si>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</si>
  <si>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</si>
  <si>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</si>
  <si>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</si>
  <si>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</si>
  <si>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</si>
  <si>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</si>
  <si>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</si>
  <si>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</si>
  <si>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</si>
  <si>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</si>
  <si>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</si>
  <si>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</si>
  <si>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</si>
  <si>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</si>
  <si>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</si>
  <si>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</si>
  <si>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</si>
  <si>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</si>
  <si>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</si>
  <si>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</si>
  <si>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</si>
  <si>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</si>
  <si>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</si>
  <si>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</si>
  <si>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</si>
  <si>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</si>
  <si>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</si>
  <si>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</si>
  <si>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</si>
  <si>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</si>
  <si>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</si>
  <si>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</si>
  <si>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</si>
  <si>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</si>
  <si>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</si>
  <si>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</si>
  <si>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</si>
  <si>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</si>
  <si>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</si>
  <si>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</si>
  <si>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</si>
  <si>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</si>
  <si>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</si>
  <si>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</si>
  <si>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</si>
  <si>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</si>
  <si>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</si>
  <si>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</si>
  <si>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</si>
  <si>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</si>
  <si>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</si>
  <si>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</si>
  <si>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</si>
  <si>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</si>
  <si>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</si>
  <si>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</si>
  <si>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</si>
  <si>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</si>
  <si>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</si>
  <si>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</si>
  <si>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</si>
  <si>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</si>
  <si>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</si>
  <si>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</si>
  <si>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</si>
  <si>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</si>
  <si>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</si>
  <si>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</si>
  <si>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</si>
  <si>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</si>
  <si>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</si>
  <si>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</si>
  <si>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</si>
  <si>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</si>
  <si>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</si>
  <si>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</si>
  <si>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</si>
  <si>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</si>
  <si>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</si>
  <si>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</si>
  <si>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</si>
  <si>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</si>
  <si>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</si>
  <si>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</si>
  <si>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</si>
  <si>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</si>
  <si>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</si>
  <si>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</si>
  <si>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</si>
  <si>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</si>
  <si>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</si>
  <si>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</si>
  <si>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</si>
  <si>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</si>
  <si>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</si>
  <si>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</si>
  <si>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</si>
  <si>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</si>
  <si>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</si>
  <si>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</si>
  <si>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</si>
  <si>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</si>
  <si>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</si>
  <si>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</si>
  <si>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</si>
  <si>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</si>
  <si>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</si>
  <si>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</si>
  <si>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</si>
  <si>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</si>
  <si>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</si>
  <si>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</si>
  <si>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</si>
  <si>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</si>
  <si>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</si>
  <si>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</si>
  <si>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</si>
  <si>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</si>
  <si>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</si>
  <si>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</si>
  <si>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</si>
  <si>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</si>
  <si>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</si>
  <si>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</si>
  <si>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</si>
  <si>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</si>
  <si>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</si>
  <si>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</si>
  <si>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</si>
  <si>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</si>
  <si>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</si>
  <si>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</si>
  <si>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</si>
  <si>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</si>
  <si>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</si>
  <si>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</si>
  <si>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</si>
  <si>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</si>
  <si>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</si>
  <si>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</si>
  <si>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</si>
  <si>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</si>
  <si>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</si>
  <si>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</si>
  <si>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</si>
  <si>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</si>
  <si>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</si>
  <si>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</si>
  <si>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</si>
  <si>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</si>
  <si>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</si>
  <si>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</si>
  <si>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</si>
  <si>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</si>
  <si>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</si>
  <si>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</si>
  <si>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</si>
  <si>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</si>
  <si>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</si>
  <si>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</si>
  <si>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</si>
  <si>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</si>
  <si>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</si>
  <si>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</si>
  <si>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</si>
  <si>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</si>
  <si>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</si>
  <si>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</si>
  <si>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</si>
  <si>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</si>
  <si>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</si>
  <si>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</si>
  <si>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</si>
  <si>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</si>
  <si>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</si>
  <si>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</si>
  <si>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</si>
  <si>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</si>
  <si>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</si>
  <si>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</si>
  <si>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</si>
  <si>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</si>
  <si>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</si>
  <si>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</si>
  <si>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</si>
  <si>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</si>
  <si>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</si>
  <si>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</si>
  <si>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</si>
  <si>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</si>
  <si>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</si>
  <si>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</si>
  <si>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</si>
  <si>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</si>
  <si>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</si>
  <si>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</si>
  <si>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</si>
  <si>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</si>
  <si>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</si>
  <si>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</si>
  <si>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</si>
  <si>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</si>
  <si>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</si>
  <si>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</si>
  <si>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</si>
  <si>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</si>
  <si>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</si>
  <si>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</si>
  <si>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</si>
  <si>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</si>
  <si>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</si>
  <si>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</si>
  <si>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</si>
  <si>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</si>
  <si>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</si>
  <si>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</si>
  <si>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</si>
  <si>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</si>
  <si>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</si>
  <si>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</si>
  <si>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</si>
  <si>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</si>
  <si>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</si>
  <si>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</si>
  <si>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</si>
  <si>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</si>
  <si>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</si>
  <si>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</si>
  <si>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</si>
  <si>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</si>
  <si>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</si>
  <si>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</si>
  <si>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</si>
  <si>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</si>
  <si>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</si>
  <si>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</si>
  <si>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</si>
  <si>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</si>
  <si>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</si>
  <si>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</si>
  <si>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</si>
  <si>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</si>
  <si>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</si>
  <si>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</si>
  <si>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</si>
  <si>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</si>
  <si>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</si>
  <si>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</si>
  <si>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</si>
  <si>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</si>
  <si>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</si>
  <si>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</si>
  <si>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</si>
  <si>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</si>
  <si>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</si>
  <si>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</si>
  <si>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</si>
  <si>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</si>
  <si>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</si>
  <si>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</si>
  <si>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</si>
  <si>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</si>
  <si>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</si>
  <si>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</si>
  <si>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</si>
  <si>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</si>
  <si>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</si>
  <si>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</si>
  <si>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</si>
  <si>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</si>
  <si>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</si>
  <si>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</si>
  <si>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</si>
  <si>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</si>
  <si>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</si>
  <si>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</si>
  <si>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</si>
  <si>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</si>
  <si>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</si>
  <si>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</si>
  <si>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</si>
  <si>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</si>
  <si>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</si>
  <si>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</si>
  <si>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</si>
  <si>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</si>
  <si>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</si>
  <si>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</si>
  <si>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</si>
  <si>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</si>
  <si>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</si>
  <si>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</si>
  <si>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</si>
  <si>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</si>
  <si>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</si>
  <si>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</si>
  <si>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</si>
  <si>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</si>
  <si>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</si>
  <si>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</si>
  <si>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</si>
  <si>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</si>
  <si>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</si>
  <si>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</si>
  <si>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</si>
  <si>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</si>
  <si>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</si>
  <si>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</si>
  <si>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</si>
  <si>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</si>
  <si>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</si>
  <si>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</si>
  <si>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</si>
  <si>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</si>
  <si>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</si>
  <si>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</si>
  <si>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</si>
  <si>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</si>
  <si>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</si>
  <si>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</si>
  <si>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</si>
  <si>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</si>
  <si>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</si>
  <si>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</si>
  <si>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</si>
  <si>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</si>
  <si>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</si>
  <si>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</si>
  <si>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</si>
  <si>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</si>
  <si>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</si>
  <si>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</si>
  <si>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</si>
  <si>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</si>
  <si>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</si>
  <si>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</si>
  <si>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</si>
  <si>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</si>
  <si>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</si>
  <si>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</si>
  <si>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</si>
  <si>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</si>
  <si>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</si>
  <si>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</si>
  <si>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</si>
  <si>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</si>
  <si>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</si>
  <si>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</si>
  <si>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</si>
  <si>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</si>
  <si>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</si>
  <si>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</si>
  <si>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</si>
  <si>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</si>
  <si>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</si>
  <si>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</si>
  <si>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</si>
  <si>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</si>
  <si>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</si>
  <si>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</si>
  <si>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</si>
  <si>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</si>
  <si>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</si>
  <si>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</si>
  <si>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</si>
  <si>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</si>
  <si>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</si>
  <si>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</si>
  <si>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</si>
  <si>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</si>
  <si>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</si>
  <si>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</si>
  <si>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</si>
  <si>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</si>
  <si>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</si>
  <si>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</si>
  <si>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</si>
  <si>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</si>
  <si>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</si>
  <si>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</si>
  <si>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</si>
  <si>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</si>
  <si>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</si>
  <si>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</si>
  <si>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</si>
  <si>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</si>
  <si>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</si>
  <si>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</si>
  <si>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</si>
  <si>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</si>
  <si>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</si>
  <si>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</si>
  <si>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</si>
  <si>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</si>
  <si>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</si>
  <si>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</si>
  <si>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</si>
  <si>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</si>
  <si>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</si>
  <si>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</si>
  <si>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</si>
  <si>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</si>
  <si>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</si>
  <si>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</si>
  <si>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</si>
  <si>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</si>
  <si>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</si>
  <si>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</si>
  <si>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</si>
  <si>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</si>
  <si>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</si>
  <si>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</si>
  <si>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</si>
  <si>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</si>
  <si>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</si>
  <si>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</si>
  <si>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</si>
  <si>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</si>
  <si>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</si>
  <si>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</si>
  <si>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</si>
  <si>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</si>
  <si>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</si>
  <si>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</si>
  <si>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</si>
  <si>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</si>
  <si>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</si>
  <si>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</si>
  <si>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</si>
  <si>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</si>
  <si>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</si>
  <si>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</si>
  <si>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</si>
  <si>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</si>
  <si>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</si>
  <si>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</si>
  <si>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</si>
  <si>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</si>
  <si>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</si>
  <si>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</si>
  <si>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</si>
  <si>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</si>
  <si>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</si>
  <si>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</si>
  <si>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</si>
  <si>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</si>
  <si>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</si>
  <si>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</si>
  <si>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</si>
  <si>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</si>
  <si>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</si>
  <si>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</si>
  <si>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</si>
  <si>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</si>
  <si>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</si>
  <si>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</si>
  <si>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</si>
  <si>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</si>
  <si>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</si>
  <si>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</si>
  <si>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</si>
  <si>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</si>
  <si>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</si>
  <si>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</si>
  <si>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</si>
  <si>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</si>
  <si>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</si>
  <si>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</si>
  <si>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</si>
  <si>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</si>
  <si>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</si>
  <si>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</si>
  <si>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</si>
  <si>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</si>
  <si>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</si>
  <si>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</si>
  <si>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</si>
  <si>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</si>
  <si>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</si>
  <si>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</si>
  <si>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</si>
  <si>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</si>
  <si>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</si>
  <si>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</si>
  <si>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</si>
  <si>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</si>
  <si>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</si>
  <si>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</si>
  <si>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</si>
  <si>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</si>
  <si>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</si>
  <si>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</si>
  <si>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</si>
  <si>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</si>
  <si>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</si>
  <si>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</si>
  <si>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</si>
  <si>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</si>
  <si>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</si>
  <si>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</si>
  <si>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</si>
  <si>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</si>
  <si>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</si>
  <si>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</si>
  <si>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</si>
  <si>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</si>
  <si>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</si>
  <si>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</si>
  <si>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</si>
  <si>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</si>
  <si>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</si>
  <si>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</si>
  <si>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</si>
  <si>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</si>
  <si>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</si>
  <si>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</si>
  <si>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</si>
  <si>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</si>
  <si>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</si>
  <si>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</si>
  <si>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</si>
  <si>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</si>
  <si>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</si>
  <si>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</si>
  <si>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</si>
  <si>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</si>
  <si>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</si>
  <si>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</si>
  <si>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</si>
  <si>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</si>
  <si>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</si>
  <si>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</si>
  <si>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</si>
  <si>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</si>
  <si>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</si>
  <si>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</si>
  <si>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</si>
  <si>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</si>
  <si>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</si>
  <si>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</si>
  <si>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</si>
  <si>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</si>
  <si>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</si>
  <si>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</si>
  <si>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</si>
  <si>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</si>
  <si>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</si>
  <si>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</si>
  <si>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</si>
  <si>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</si>
  <si>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</si>
  <si>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</si>
  <si>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</si>
  <si>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</si>
  <si>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</si>
  <si>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</si>
  <si>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</si>
  <si>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</si>
  <si>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</si>
  <si>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</si>
  <si>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</si>
  <si>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</si>
  <si>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</si>
  <si>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</si>
  <si>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</si>
  <si>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</si>
  <si>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</si>
  <si>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</si>
  <si>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</si>
  <si>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</si>
  <si>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</si>
  <si>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</si>
  <si>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</si>
  <si>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</si>
  <si>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</si>
  <si>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</si>
  <si>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</si>
  <si>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</si>
  <si>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</si>
  <si>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</si>
  <si>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</si>
  <si>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</si>
  <si>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</si>
  <si>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</si>
  <si>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</si>
  <si>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</si>
  <si>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</si>
  <si>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</si>
  <si>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</si>
  <si>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</si>
  <si>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</si>
  <si>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</si>
  <si>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</si>
  <si>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</si>
  <si>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</si>
  <si>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</si>
  <si>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</si>
  <si>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</si>
  <si>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</si>
  <si>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</si>
  <si>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</si>
  <si>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</si>
  <si>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</si>
  <si>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</si>
  <si>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</si>
  <si>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</si>
  <si>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</si>
  <si>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</si>
  <si>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</si>
  <si>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</si>
  <si>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</si>
  <si>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</si>
  <si>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</si>
  <si>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</si>
  <si>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</si>
  <si>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</si>
  <si>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</si>
  <si>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</si>
  <si>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</si>
  <si>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</si>
  <si>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</si>
  <si>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</si>
  <si>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</si>
  <si>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</si>
  <si>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</si>
  <si>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</si>
  <si>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</si>
  <si>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</si>
  <si>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</si>
  <si>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</si>
  <si>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</si>
  <si>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</si>
  <si>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</si>
  <si>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</si>
  <si>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</si>
  <si>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</si>
  <si>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</si>
  <si>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</si>
  <si>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</si>
  <si>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</si>
  <si>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</si>
  <si>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</si>
  <si>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</si>
  <si>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</si>
  <si>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</si>
  <si>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</si>
  <si>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</si>
  <si>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</si>
  <si>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</si>
  <si>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</si>
  <si>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</si>
  <si>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</si>
  <si>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</si>
  <si>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</si>
  <si>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</si>
  <si>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</si>
  <si>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</si>
  <si>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</si>
  <si>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</si>
  <si>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</si>
  <si>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</si>
  <si>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</si>
  <si>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</si>
  <si>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</si>
  <si>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</si>
  <si>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</si>
  <si>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</si>
  <si>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</si>
  <si>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</si>
  <si>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</si>
  <si>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</si>
  <si>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</si>
  <si>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</si>
  <si>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</si>
  <si>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</si>
  <si>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</si>
  <si>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</si>
  <si>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</si>
  <si>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</si>
  <si>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</si>
  <si>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</si>
  <si>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</si>
  <si>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</si>
  <si>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</si>
  <si>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</si>
  <si>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</si>
  <si>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</si>
  <si>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</si>
  <si>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</si>
  <si>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</si>
  <si>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</si>
  <si>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</si>
  <si>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</si>
  <si>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</si>
  <si>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</si>
  <si>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</si>
  <si>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</si>
  <si>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</si>
  <si>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</si>
  <si>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</si>
  <si>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</si>
  <si>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</si>
  <si>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</si>
  <si>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</si>
  <si>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</si>
  <si>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</si>
  <si>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</si>
  <si>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</si>
  <si>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</si>
  <si>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</si>
  <si>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</si>
  <si>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</si>
  <si>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</si>
  <si>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</si>
  <si>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</si>
  <si>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</si>
  <si>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</si>
  <si>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</si>
  <si>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</si>
  <si>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</si>
  <si>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</si>
  <si>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</si>
  <si>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</si>
  <si>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</si>
  <si>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</si>
  <si>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</si>
  <si>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</si>
  <si>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</si>
  <si>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</si>
  <si>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</si>
  <si>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</si>
  <si>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</si>
  <si>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</si>
  <si>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</si>
  <si>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</si>
  <si>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</si>
  <si>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</si>
  <si>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</si>
  <si>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</si>
  <si>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</si>
  <si>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</si>
  <si>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</si>
  <si>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</si>
  <si>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</si>
  <si>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</si>
  <si>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</si>
  <si>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</si>
  <si>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</si>
  <si>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</si>
  <si>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</si>
  <si>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</si>
  <si>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</si>
  <si>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</si>
  <si>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</si>
  <si>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</si>
  <si>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</si>
  <si>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</si>
  <si>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</si>
  <si>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</si>
  <si>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</si>
  <si>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</si>
  <si>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</si>
  <si>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</si>
  <si>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</si>
  <si>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</si>
  <si>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</si>
  <si>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</si>
  <si>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</si>
  <si>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</si>
  <si>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</si>
  <si>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</si>
  <si>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</si>
  <si>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</si>
  <si>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</si>
  <si>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</si>
  <si>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</si>
  <si>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</si>
  <si>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</si>
  <si>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</si>
  <si>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</si>
  <si>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</si>
  <si>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</si>
  <si>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</si>
  <si>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</si>
  <si>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</si>
  <si>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</si>
  <si>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</si>
  <si>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</si>
  <si>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</si>
  <si>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</si>
  <si>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</si>
  <si>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</si>
  <si>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</si>
  <si>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</si>
  <si>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</si>
  <si>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</si>
  <si>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</si>
  <si>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</si>
  <si>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</si>
  <si>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</si>
  <si>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</si>
  <si>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</si>
  <si>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</si>
  <si>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</si>
  <si>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</si>
  <si>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</si>
  <si>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</si>
  <si>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</si>
  <si>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</si>
  <si>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</si>
  <si>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</si>
  <si>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</si>
  <si>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</si>
  <si>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</si>
  <si>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</si>
  <si>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</si>
  <si>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</si>
  <si>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</si>
  <si>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</si>
  <si>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</si>
  <si>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</si>
  <si>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</si>
  <si>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</si>
  <si>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</si>
  <si>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</si>
  <si>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</si>
  <si>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</si>
  <si>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</si>
  <si>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</si>
  <si>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</si>
  <si>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</si>
  <si>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</si>
  <si>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</si>
  <si>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</si>
  <si>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</si>
  <si>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</si>
  <si>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</si>
  <si>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</si>
  <si>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</si>
  <si>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</si>
  <si>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</si>
  <si>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</si>
  <si>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</si>
  <si>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</si>
  <si>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</si>
  <si>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</si>
  <si>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</si>
  <si>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</si>
  <si>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</si>
  <si>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</si>
  <si>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</si>
  <si>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</si>
  <si>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</si>
  <si>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</si>
  <si>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</si>
  <si>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</si>
  <si>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</si>
  <si>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</si>
  <si>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</si>
  <si>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</si>
  <si>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</si>
  <si>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</si>
  <si>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</si>
  <si>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</si>
  <si>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</si>
  <si>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</si>
  <si>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</si>
  <si>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</si>
  <si>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</si>
  <si>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</si>
  <si>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</si>
  <si>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</si>
  <si>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</si>
  <si>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</si>
  <si>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</si>
  <si>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</si>
  <si>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</si>
  <si>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</si>
  <si>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</si>
  <si>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</si>
  <si>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</si>
  <si>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</si>
  <si>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</si>
  <si>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</si>
  <si>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</si>
  <si>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</si>
  <si>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</si>
  <si>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</si>
  <si>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</si>
  <si>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</si>
  <si>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</si>
  <si>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</si>
  <si>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</si>
  <si>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</si>
  <si>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</si>
  <si>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</si>
  <si>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</si>
  <si>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</si>
  <si>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</si>
  <si>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</si>
  <si>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</si>
  <si>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</si>
  <si>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</si>
  <si>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</si>
  <si>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</si>
  <si>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</si>
  <si>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</si>
  <si>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</si>
  <si>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</si>
  <si>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</si>
  <si>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</si>
  <si>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</si>
  <si>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</si>
  <si>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</si>
  <si>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</si>
  <si>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</si>
  <si>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</si>
  <si>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</si>
  <si>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</si>
  <si>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</si>
  <si>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</si>
  <si>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</si>
  <si>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</si>
  <si>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</si>
  <si>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</si>
  <si>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</si>
  <si>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</si>
  <si>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</si>
  <si>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</si>
  <si>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</si>
  <si>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</si>
  <si>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</si>
  <si>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</si>
  <si>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</si>
  <si>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</si>
  <si>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</si>
  <si>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</si>
  <si>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</si>
  <si>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</si>
  <si>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</si>
  <si>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</si>
  <si>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</si>
  <si>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</si>
  <si>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</si>
  <si>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</si>
  <si>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</si>
  <si>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</si>
  <si>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</si>
  <si>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</si>
  <si>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</si>
  <si>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</si>
  <si>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</si>
  <si>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</si>
  <si>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</si>
  <si>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</si>
  <si>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</si>
  <si>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</si>
  <si>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</si>
  <si>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</si>
  <si>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</si>
  <si>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</si>
  <si>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</si>
  <si>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</si>
  <si>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</si>
  <si>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</si>
  <si>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</si>
  <si>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</si>
  <si>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</si>
  <si>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</si>
  <si>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</si>
  <si>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</si>
  <si>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</si>
  <si>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</si>
  <si>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</si>
  <si>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</si>
  <si>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</si>
  <si>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</si>
  <si>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</si>
  <si>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</si>
  <si>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</si>
  <si>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</si>
  <si>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</si>
  <si>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</si>
  <si>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</si>
  <si>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</si>
  <si>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</si>
  <si>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</si>
  <si>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</si>
  <si>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</si>
  <si>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</si>
  <si>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</si>
  <si>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</si>
  <si>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</si>
  <si>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</si>
  <si>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</si>
  <si>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</si>
  <si>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</si>
  <si>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</si>
  <si>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</si>
  <si>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</si>
  <si>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</si>
  <si>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</si>
  <si>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</si>
  <si>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</si>
  <si>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</si>
  <si>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</si>
  <si>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</si>
  <si>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</si>
  <si>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</si>
  <si>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</si>
  <si>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</si>
  <si>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</si>
  <si>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</si>
  <si>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</si>
  <si>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</si>
  <si>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</si>
  <si>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</si>
  <si>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</si>
  <si>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</si>
  <si>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</si>
  <si>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</si>
  <si>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</si>
  <si>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</si>
  <si>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</si>
  <si>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</si>
  <si>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</si>
  <si>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</si>
  <si>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</si>
  <si>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</si>
  <si>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</si>
  <si>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</si>
  <si>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</si>
  <si>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</si>
  <si>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</si>
  <si>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</si>
  <si>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</si>
  <si>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</si>
  <si>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</si>
  <si>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</si>
  <si>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</si>
  <si>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</si>
  <si>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</si>
  <si>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</si>
  <si>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</si>
  <si>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</si>
  <si>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</si>
  <si>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</si>
  <si>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</si>
  <si>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</si>
  <si>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</si>
  <si>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</si>
  <si>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</si>
  <si>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</si>
  <si>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</si>
  <si>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</si>
  <si>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</si>
  <si>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</si>
  <si>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</si>
  <si>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</si>
  <si>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</si>
  <si>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</si>
  <si>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</si>
  <si>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</si>
  <si>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</si>
  <si>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</si>
  <si>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</si>
  <si>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</si>
  <si>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</si>
  <si>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</si>
  <si>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</si>
  <si>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</si>
  <si>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</si>
  <si>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</si>
  <si>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</si>
  <si>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</si>
  <si>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</si>
  <si>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</si>
  <si>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</si>
  <si>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</si>
  <si>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</si>
  <si>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</si>
  <si>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</si>
  <si>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</si>
  <si>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</si>
  <si>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</si>
  <si>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</si>
  <si>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</si>
  <si>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</si>
  <si>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</si>
  <si>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</si>
  <si>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</si>
  <si>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</si>
  <si>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</si>
  <si>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</si>
  <si>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</si>
  <si>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</si>
  <si>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</si>
  <si>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</si>
  <si>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</si>
  <si>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</si>
  <si>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</si>
  <si>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</si>
  <si>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</si>
  <si>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</si>
  <si>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</si>
  <si>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</si>
  <si>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</si>
  <si>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</si>
  <si>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</si>
  <si>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</si>
  <si>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</si>
  <si>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</si>
  <si>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</si>
  <si>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</si>
  <si>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</si>
  <si>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</si>
  <si>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</si>
  <si>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</si>
  <si>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</si>
  <si>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</si>
  <si>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</si>
  <si>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</si>
  <si>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</si>
  <si>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</si>
  <si>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</si>
  <si>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</si>
  <si>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</si>
  <si>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</si>
  <si>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</si>
  <si>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</si>
  <si>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</si>
  <si>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</si>
  <si>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</si>
  <si>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</si>
  <si>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</si>
  <si>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</si>
  <si>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</si>
  <si>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</si>
  <si>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</si>
  <si>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</si>
  <si>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</si>
  <si>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</si>
  <si>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</si>
  <si>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</si>
  <si>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</si>
  <si>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</si>
  <si>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</si>
  <si>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</si>
  <si>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</si>
  <si>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</si>
  <si>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</si>
  <si>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</si>
  <si>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</si>
  <si>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</si>
  <si>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</si>
  <si>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</si>
  <si>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</si>
  <si>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</si>
  <si>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</si>
  <si>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</si>
  <si>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</si>
  <si>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</si>
  <si>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</si>
  <si>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</si>
  <si>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</si>
  <si>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</si>
  <si>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</si>
  <si>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</si>
  <si>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</si>
  <si>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</si>
  <si>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</si>
  <si>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</si>
  <si>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</si>
  <si>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</si>
  <si>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</si>
  <si>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</si>
  <si>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</si>
  <si>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</si>
  <si>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</si>
  <si>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</si>
  <si>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</si>
  <si>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</si>
  <si>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</si>
  <si>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</si>
  <si>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</si>
  <si>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</si>
  <si>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</si>
  <si>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</si>
  <si>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</si>
  <si>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</si>
  <si>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</si>
  <si>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</si>
  <si>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</si>
  <si>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</si>
  <si>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</si>
  <si>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</si>
  <si>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</si>
  <si>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</si>
  <si>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</si>
  <si>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</si>
  <si>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</si>
  <si>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</si>
  <si>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</si>
  <si>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</si>
  <si>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</si>
  <si>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</si>
  <si>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</si>
  <si>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</si>
  <si>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</si>
  <si>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</si>
  <si>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</si>
  <si>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</si>
  <si>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</si>
  <si>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</si>
  <si>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</si>
  <si>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</si>
  <si>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</si>
  <si>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</si>
  <si>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</si>
  <si>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</si>
  <si>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</si>
  <si>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</si>
  <si>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</si>
  <si>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</si>
  <si>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</si>
  <si>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</si>
  <si>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</si>
  <si>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</si>
  <si>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</si>
  <si>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</si>
  <si>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</si>
  <si>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</si>
  <si>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</si>
  <si>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</si>
  <si>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</si>
  <si>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</si>
  <si>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</si>
  <si>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</si>
  <si>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</si>
  <si>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</si>
  <si>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</si>
  <si>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</si>
  <si>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</si>
  <si>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</si>
  <si>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</si>
  <si>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</si>
  <si>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</si>
  <si>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</si>
  <si>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</si>
  <si>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</si>
  <si>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</si>
  <si>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</si>
  <si>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</si>
  <si>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</si>
  <si>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</si>
  <si>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</si>
  <si>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</si>
  <si>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</si>
  <si>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</si>
  <si>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</si>
  <si>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</si>
  <si>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</si>
  <si>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</si>
  <si>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</si>
  <si>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</si>
  <si>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</si>
  <si>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</si>
  <si>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</si>
  <si>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</si>
  <si>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</si>
  <si>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</si>
  <si>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</si>
  <si>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</si>
  <si>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</si>
  <si>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</si>
  <si>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</si>
  <si>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</si>
  <si>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</si>
  <si>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</si>
  <si>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</si>
  <si>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</si>
  <si>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</si>
  <si>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</si>
  <si>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</si>
  <si>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</si>
  <si>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</si>
  <si>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</si>
  <si>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</si>
  <si>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</si>
  <si>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</si>
  <si>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</si>
  <si>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</si>
  <si>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</si>
  <si>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</si>
  <si>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</si>
  <si>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</si>
  <si>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</si>
  <si>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</si>
  <si>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</si>
  <si>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</si>
  <si>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</si>
  <si>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</si>
  <si>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</si>
  <si>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</si>
  <si>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</si>
  <si>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</si>
  <si>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</si>
  <si>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</si>
  <si>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</si>
  <si>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</si>
  <si>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</si>
  <si>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</si>
  <si>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</si>
  <si>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</si>
  <si>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</si>
  <si>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</si>
  <si>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</si>
  <si>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</si>
  <si>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</si>
  <si>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</si>
  <si>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</si>
  <si>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</si>
  <si>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</si>
  <si>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</si>
  <si>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</si>
  <si>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</si>
  <si>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</si>
  <si>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</si>
  <si>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</si>
  <si>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</si>
  <si>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</si>
  <si>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</si>
  <si>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</si>
  <si>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</si>
  <si>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</si>
  <si>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</si>
  <si>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</si>
  <si>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</si>
  <si>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</si>
  <si>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</si>
  <si>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</si>
  <si>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</si>
  <si>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</si>
  <si>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</si>
  <si>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</si>
  <si>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</si>
  <si>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</si>
  <si>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</si>
  <si>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</si>
  <si>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</si>
  <si>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</si>
  <si>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</si>
  <si>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</si>
  <si>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</si>
  <si>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</si>
  <si>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</si>
  <si>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</si>
  <si>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</si>
  <si>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</si>
  <si>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</si>
  <si>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</si>
  <si>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</si>
  <si>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</si>
  <si>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</si>
  <si>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</si>
  <si>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</si>
  <si>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</si>
  <si>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</si>
  <si>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</si>
  <si>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</si>
  <si>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</si>
  <si>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</si>
  <si>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</si>
  <si>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</si>
  <si>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</si>
  <si>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</si>
  <si>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</si>
  <si>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</si>
  <si>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</si>
  <si>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</si>
  <si>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</si>
  <si>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</si>
  <si>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</si>
  <si>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</si>
  <si>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</si>
  <si>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</si>
  <si>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</si>
  <si>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</si>
  <si>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</si>
  <si>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</si>
  <si>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</si>
  <si>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</si>
  <si>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</si>
  <si>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</si>
  <si>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</si>
  <si>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</si>
  <si>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</si>
  <si>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</si>
  <si>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</si>
  <si>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</si>
  <si>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</si>
  <si>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</si>
  <si>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</si>
  <si>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</si>
  <si>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</si>
  <si>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</si>
  <si>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</si>
  <si>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</si>
  <si>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</si>
  <si>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</si>
  <si>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</si>
  <si>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</si>
  <si>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</si>
  <si>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</si>
  <si>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</si>
  <si>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</si>
  <si>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</si>
  <si>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</si>
  <si>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</si>
  <si>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</si>
  <si>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</si>
  <si>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</si>
  <si>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</si>
  <si>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</si>
  <si>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</si>
  <si>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</si>
  <si>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</si>
  <si>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</si>
  <si>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</si>
  <si>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</si>
  <si>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</si>
  <si>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</si>
  <si>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</si>
  <si>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</si>
  <si>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</si>
  <si>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</si>
  <si>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</si>
  <si>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</si>
  <si>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</si>
  <si>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</si>
  <si>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</si>
  <si>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</si>
  <si>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</si>
  <si>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</si>
  <si>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</si>
  <si>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</si>
  <si>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</si>
  <si>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</si>
  <si>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</si>
  <si>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</si>
  <si>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</si>
  <si>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</si>
  <si>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</si>
  <si>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</si>
  <si>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</si>
  <si>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</si>
  <si>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</si>
  <si>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</si>
  <si>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</si>
  <si>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</si>
  <si>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</si>
  <si>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</si>
  <si>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</si>
  <si>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</si>
  <si>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</si>
  <si>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</si>
  <si>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</si>
  <si>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</si>
  <si>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</si>
  <si>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</si>
  <si>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</si>
  <si>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</si>
  <si>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</si>
  <si>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</si>
  <si>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</si>
  <si>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</si>
  <si>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</si>
  <si>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</si>
  <si>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</si>
  <si>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</si>
  <si>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</si>
  <si>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</si>
  <si>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</si>
  <si>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</si>
  <si>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</si>
  <si>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</si>
  <si>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</si>
  <si>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</si>
  <si>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</si>
  <si>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</si>
  <si>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</si>
  <si>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</si>
  <si>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</si>
  <si>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</si>
  <si>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</si>
  <si>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</si>
  <si>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</si>
  <si>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</si>
  <si>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</si>
  <si>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</si>
  <si>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</si>
  <si>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</si>
  <si>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</si>
  <si>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</si>
  <si>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</si>
  <si>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</si>
  <si>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</si>
  <si>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</si>
  <si>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</si>
  <si>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</si>
  <si>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</si>
  <si>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</si>
  <si>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</si>
  <si>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</si>
  <si>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</si>
  <si>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</si>
  <si>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</si>
  <si>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</si>
  <si>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</si>
  <si>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</si>
  <si>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</si>
  <si>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</si>
  <si>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</si>
  <si>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</si>
  <si>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</si>
  <si>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</si>
  <si>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</si>
  <si>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</si>
  <si>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</si>
  <si>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</si>
  <si>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</si>
  <si>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</si>
  <si>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</si>
  <si>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</si>
  <si>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</si>
  <si>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</si>
  <si>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</si>
  <si>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</si>
  <si>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</si>
  <si>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</si>
  <si>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</si>
  <si>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</si>
  <si>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</si>
  <si>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</si>
  <si>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</si>
  <si>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</si>
  <si>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</si>
  <si>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</si>
  <si>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</si>
  <si>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</si>
  <si>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</si>
  <si>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</si>
  <si>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</si>
  <si>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</si>
  <si>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</si>
  <si>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</si>
  <si>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</si>
  <si>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</si>
  <si>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</si>
  <si>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</si>
  <si>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</si>
  <si>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</si>
  <si>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</si>
  <si>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</si>
  <si>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</si>
  <si>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</si>
  <si>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</si>
  <si>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</si>
  <si>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</si>
  <si>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</si>
  <si>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</si>
  <si>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</si>
  <si>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</si>
  <si>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</si>
  <si>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</si>
  <si>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</si>
  <si>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</si>
  <si>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</si>
  <si>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</si>
  <si>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</si>
  <si>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</si>
  <si>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</si>
  <si>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</si>
  <si>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</si>
  <si>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</si>
  <si>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</si>
  <si>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</si>
  <si>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</si>
  <si>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</si>
  <si>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</si>
  <si>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</si>
  <si>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</si>
  <si>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</si>
  <si>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</si>
  <si>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</si>
  <si>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</si>
  <si>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</si>
  <si>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</si>
  <si>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</si>
  <si>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</si>
  <si>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</si>
  <si>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</si>
  <si>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</si>
  <si>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</si>
  <si>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</si>
  <si>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</si>
  <si>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</si>
  <si>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</si>
  <si>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</si>
  <si>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</si>
  <si>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</si>
  <si>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</si>
  <si>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</si>
  <si>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</si>
  <si>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</si>
  <si>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</si>
  <si>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</si>
  <si>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</si>
  <si>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</si>
  <si>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</si>
  <si>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</si>
  <si>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</si>
  <si>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</si>
  <si>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</si>
  <si>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</si>
  <si>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</si>
  <si>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</si>
  <si>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</si>
  <si>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</si>
  <si>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</si>
  <si>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</si>
  <si>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</si>
  <si>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</si>
  <si>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</si>
  <si>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</si>
  <si>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</si>
  <si>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</si>
  <si>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</si>
  <si>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</si>
  <si>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</si>
  <si>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</si>
  <si>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</si>
  <si>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</si>
  <si>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</si>
  <si>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</si>
  <si>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</si>
  <si>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</si>
  <si>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</si>
  <si>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</si>
  <si>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</si>
  <si>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</si>
  <si>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</si>
  <si>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</si>
  <si>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</si>
  <si>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</si>
  <si>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</si>
  <si>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</si>
  <si>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</si>
  <si>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</si>
  <si>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</si>
  <si>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</si>
  <si>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</si>
  <si>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</si>
  <si>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</si>
  <si>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</si>
  <si>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</si>
  <si>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</si>
  <si>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</si>
  <si>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</si>
  <si>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</si>
  <si>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</si>
  <si>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</si>
  <si>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</si>
  <si>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</si>
  <si>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</si>
  <si>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</si>
  <si>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</si>
  <si>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</si>
  <si>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</si>
  <si>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</si>
  <si>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</si>
  <si>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</si>
  <si>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</si>
  <si>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</si>
  <si>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</si>
  <si>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</si>
  <si>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</si>
  <si>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</si>
  <si>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</si>
  <si>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</si>
  <si>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</si>
  <si>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</si>
  <si>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</si>
  <si>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</si>
  <si>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</si>
  <si>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</si>
  <si>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</si>
  <si>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</si>
  <si>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</si>
  <si>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</si>
  <si>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</si>
  <si>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</si>
  <si>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</si>
  <si>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</si>
  <si>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</si>
  <si>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</si>
  <si>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</si>
  <si>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</si>
  <si>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</si>
  <si>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</si>
  <si>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</si>
  <si>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</si>
  <si>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</si>
  <si>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</si>
  <si>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</si>
  <si>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</si>
  <si>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</si>
  <si>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</si>
  <si>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</si>
  <si>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</si>
  <si>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</si>
  <si>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</si>
  <si>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</si>
  <si>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</si>
  <si>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</si>
  <si>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</si>
  <si>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</si>
  <si>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</si>
  <si>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</si>
  <si>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</si>
  <si>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</si>
  <si>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</si>
  <si>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</si>
  <si>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</si>
  <si>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</si>
  <si>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</si>
  <si>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</si>
  <si>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</si>
  <si>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</si>
  <si>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</si>
  <si>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</si>
  <si>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</si>
  <si>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</si>
  <si>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</si>
  <si>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</si>
  <si>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</si>
  <si>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</si>
  <si>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</si>
  <si>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</si>
  <si>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</si>
  <si>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</si>
  <si>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</si>
  <si>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</si>
  <si>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</si>
  <si>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</si>
  <si>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</si>
  <si>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</si>
  <si>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</si>
  <si>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</si>
  <si>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</si>
  <si>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</si>
  <si>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</si>
  <si>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</si>
  <si>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</si>
  <si>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</si>
  <si>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</si>
  <si>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</si>
  <si>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</si>
  <si>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</si>
  <si>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</si>
  <si>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</si>
  <si>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</si>
  <si>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</si>
  <si>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</si>
  <si>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</si>
  <si>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</si>
  <si>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</si>
  <si>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</si>
  <si>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</si>
  <si>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</si>
  <si>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</si>
  <si>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</si>
  <si>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</si>
  <si>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</si>
  <si>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</si>
  <si>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</si>
  <si>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</si>
  <si>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</si>
  <si>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</si>
  <si>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</si>
  <si>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</si>
  <si>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</si>
  <si>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</si>
  <si>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</si>
  <si>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</si>
  <si>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</si>
  <si>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</si>
  <si>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</si>
  <si>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</si>
  <si>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</si>
  <si>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</si>
  <si>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</si>
  <si>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</si>
  <si>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</si>
  <si>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</si>
  <si>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</si>
  <si>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</si>
  <si>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</si>
  <si>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</si>
  <si>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</si>
  <si>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</si>
  <si>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</si>
  <si>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</si>
  <si>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</si>
  <si>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</si>
  <si>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</si>
  <si>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</si>
  <si>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</si>
  <si>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</si>
  <si>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</si>
  <si>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</si>
  <si>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</si>
  <si>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</si>
  <si>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</si>
  <si>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</si>
  <si>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</si>
  <si>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</si>
  <si>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</si>
  <si>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</si>
  <si>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</si>
  <si>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</si>
  <si>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</si>
  <si>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</si>
  <si>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</si>
  <si>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</si>
  <si>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</si>
  <si>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</si>
  <si>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</si>
  <si>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</si>
  <si>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</si>
  <si>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</si>
  <si>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</si>
  <si>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</si>
  <si>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</si>
  <si>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</si>
  <si>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</si>
  <si>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</si>
  <si>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</si>
  <si>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</si>
  <si>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</si>
  <si>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</si>
  <si>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</si>
  <si>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</si>
  <si>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</si>
  <si>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</si>
  <si>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</si>
  <si>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</si>
  <si>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</si>
  <si>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</si>
  <si>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</si>
  <si>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</si>
  <si>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</si>
  <si>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</si>
  <si>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</si>
  <si>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</si>
  <si>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</si>
  <si>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</si>
  <si>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</si>
  <si>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</si>
  <si>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</si>
  <si>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</si>
  <si>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</si>
  <si>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</si>
  <si>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</si>
  <si>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</si>
  <si>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</si>
  <si>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</si>
  <si>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</si>
  <si>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</si>
  <si>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</si>
  <si>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</si>
  <si>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</si>
  <si>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</si>
  <si>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</si>
  <si>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</si>
  <si>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</si>
  <si>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</si>
  <si>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</si>
  <si>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</si>
  <si>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</si>
  <si>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</si>
  <si>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</si>
  <si>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</si>
  <si>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</si>
  <si>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</si>
  <si>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</si>
  <si>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</si>
  <si>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</si>
  <si>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</si>
  <si>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</si>
  <si>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</si>
  <si>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</si>
  <si>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</si>
  <si>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</si>
  <si>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</si>
  <si>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</si>
  <si>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</si>
  <si>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</si>
  <si>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</si>
  <si>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</si>
  <si>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</si>
  <si>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</si>
  <si>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</si>
  <si>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</si>
  <si>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</si>
  <si>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</si>
  <si>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</si>
  <si>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</si>
  <si>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</si>
  <si>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</si>
  <si>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</si>
  <si>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</si>
  <si>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</si>
  <si>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</si>
  <si>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</si>
  <si>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</si>
  <si>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</si>
  <si>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</si>
  <si>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</si>
  <si>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</si>
  <si>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</si>
  <si>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</si>
  <si>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</si>
  <si>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</si>
  <si>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</si>
  <si>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</si>
  <si>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</si>
  <si>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</si>
  <si>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</si>
  <si>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</si>
  <si>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</si>
  <si>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</si>
  <si>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</si>
  <si>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</si>
  <si>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</si>
  <si>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</si>
  <si>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</si>
  <si>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</si>
  <si>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</si>
  <si>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</si>
  <si>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</si>
  <si>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</si>
  <si>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</si>
  <si>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</si>
  <si>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</si>
  <si>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</si>
  <si>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</si>
  <si>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</si>
  <si>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</si>
  <si>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</si>
  <si>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</si>
  <si>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</si>
  <si>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</si>
  <si>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</si>
  <si>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</si>
  <si>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</si>
  <si>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</si>
  <si>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</si>
  <si>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</si>
  <si>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</si>
  <si>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</si>
  <si>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</si>
  <si>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</si>
  <si>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</si>
  <si>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</si>
  <si>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</si>
  <si>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</si>
  <si>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</si>
  <si>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</si>
  <si>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</si>
  <si>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</si>
  <si>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</si>
  <si>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</si>
  <si>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</si>
  <si>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</si>
  <si>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</si>
  <si>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</si>
  <si>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</si>
  <si>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</si>
  <si>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</si>
  <si>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</si>
  <si>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</si>
  <si>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</si>
  <si>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</si>
  <si>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</si>
  <si>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</si>
  <si>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</si>
  <si>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</si>
  <si>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</si>
  <si>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</si>
  <si>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</si>
  <si>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</si>
  <si>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</si>
  <si>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</si>
  <si>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</si>
  <si>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</si>
  <si>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</si>
  <si>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</si>
  <si>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</si>
  <si>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</si>
  <si>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</si>
  <si>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</si>
  <si>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</si>
  <si>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</si>
  <si>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</si>
  <si>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</si>
  <si>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</si>
  <si>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</si>
  <si>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</si>
  <si>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</si>
  <si>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</si>
  <si>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</si>
  <si>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</si>
  <si>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</si>
  <si>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</si>
  <si>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</si>
  <si>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</si>
  <si>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</si>
  <si>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</si>
  <si>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</si>
  <si>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</si>
  <si>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</si>
  <si>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</si>
  <si>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</si>
  <si>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</si>
  <si>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</si>
  <si>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</si>
  <si>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</si>
  <si>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</si>
  <si>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</si>
  <si>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</si>
  <si>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</si>
  <si>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</si>
  <si>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</si>
  <si>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</si>
  <si>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</si>
  <si>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</si>
  <si>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</si>
  <si>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</si>
  <si>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</si>
  <si>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</si>
  <si>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</si>
  <si>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</si>
  <si>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</si>
  <si>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</si>
  <si>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</si>
  <si>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</si>
  <si>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</si>
  <si>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</si>
  <si>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</si>
  <si>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</si>
  <si>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</si>
  <si>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</si>
  <si>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</si>
  <si>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</si>
  <si>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</si>
  <si>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</si>
  <si>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</si>
  <si>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</si>
  <si>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</si>
  <si>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</si>
  <si>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</si>
  <si>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</si>
  <si>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</si>
  <si>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</si>
  <si>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</si>
  <si>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</si>
  <si>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</si>
  <si>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</si>
  <si>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</si>
  <si>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</si>
  <si>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</si>
  <si>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</si>
  <si>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</si>
  <si>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</si>
  <si>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</si>
  <si>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</si>
  <si>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</si>
  <si>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</si>
  <si>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</si>
  <si>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</si>
  <si>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</si>
  <si>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</si>
  <si>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</si>
  <si>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</si>
  <si>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</si>
  <si>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</si>
  <si>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</si>
  <si>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</si>
  <si>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</si>
  <si>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</si>
  <si>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</si>
  <si>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</si>
  <si>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</si>
  <si>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</si>
  <si>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</si>
  <si>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</si>
  <si>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</si>
  <si>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</si>
  <si>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</si>
  <si>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</si>
  <si>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</si>
  <si>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</si>
  <si>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</si>
  <si>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</si>
  <si>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</si>
  <si>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</si>
  <si>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</si>
  <si>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</si>
  <si>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</si>
  <si>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</si>
  <si>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</si>
  <si>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</si>
  <si>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</si>
  <si>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</si>
  <si>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</si>
  <si>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</si>
  <si>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</si>
  <si>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</si>
  <si>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</si>
  <si>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</si>
  <si>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</si>
  <si>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</si>
  <si>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</si>
  <si>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</si>
  <si>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</si>
  <si>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</si>
  <si>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</si>
  <si>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</si>
  <si>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</si>
  <si>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</si>
  <si>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</si>
  <si>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</si>
  <si>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</si>
  <si>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</si>
  <si>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</si>
  <si>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</si>
  <si>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</si>
  <si>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</si>
  <si>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</si>
  <si>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</si>
  <si>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</si>
  <si>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</si>
  <si>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</si>
  <si>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</si>
  <si>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</si>
  <si>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</si>
  <si>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</si>
  <si>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</si>
  <si>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</si>
  <si>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</si>
  <si>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</si>
  <si>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</si>
  <si>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</si>
  <si>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</si>
  <si>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</si>
  <si>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</si>
  <si>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</si>
  <si>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</si>
  <si>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</si>
  <si>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</si>
  <si>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</si>
  <si>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</si>
  <si>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</si>
  <si>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</si>
  <si>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</si>
  <si>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</si>
  <si>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</si>
  <si>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</si>
  <si>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</si>
  <si>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</si>
  <si>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</si>
  <si>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</si>
  <si>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</si>
  <si>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</si>
  <si>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</si>
  <si>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</si>
  <si>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</si>
  <si>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</si>
  <si>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</si>
  <si>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</si>
  <si>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</si>
  <si>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</si>
  <si>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</si>
  <si>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</si>
  <si>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</si>
  <si>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</si>
  <si>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</si>
  <si>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</si>
  <si>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</si>
  <si>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</si>
  <si>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</si>
  <si>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</si>
  <si>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</si>
  <si>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</si>
  <si>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</si>
  <si>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</si>
  <si>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</si>
  <si>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</si>
  <si>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</si>
  <si>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</si>
  <si>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</si>
  <si>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</si>
  <si>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</si>
  <si>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</si>
  <si>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</si>
  <si>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</si>
  <si>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</si>
  <si>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</si>
  <si>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</si>
  <si>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</si>
  <si>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</si>
  <si>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</si>
  <si>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</si>
  <si>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</si>
  <si>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</si>
  <si>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</si>
  <si>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</si>
  <si>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</si>
  <si>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</si>
  <si>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</si>
  <si>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</si>
  <si>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</si>
  <si>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</si>
  <si>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</si>
  <si>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</si>
  <si>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</si>
  <si>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</si>
  <si>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</si>
  <si>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</si>
  <si>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</si>
  <si>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</si>
  <si>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</si>
  <si>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</si>
  <si>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</si>
  <si>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</si>
  <si>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</si>
  <si>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</si>
  <si>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</si>
  <si>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</si>
  <si>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</si>
  <si>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</si>
  <si>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</si>
  <si>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</si>
  <si>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</si>
  <si>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</si>
  <si>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</si>
  <si>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</si>
  <si>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</si>
  <si>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</si>
  <si>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</si>
  <si>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</si>
  <si>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</si>
  <si>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</si>
  <si>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</si>
  <si>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</si>
  <si>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</si>
  <si>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</si>
  <si>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</si>
  <si>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</si>
  <si>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</si>
  <si>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</si>
  <si>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</si>
  <si>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</si>
  <si>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</si>
  <si>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</si>
  <si>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</si>
  <si>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</si>
  <si>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</si>
  <si>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</si>
  <si>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</si>
  <si>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</si>
  <si>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</si>
  <si>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</si>
  <si>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</si>
  <si>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</si>
  <si>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</si>
  <si>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</si>
  <si>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</si>
  <si>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</si>
  <si>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</si>
  <si>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</si>
  <si>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</si>
  <si>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</si>
  <si>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</si>
  <si>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</si>
  <si>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</si>
  <si>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</si>
  <si>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</si>
  <si>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</si>
  <si>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</si>
  <si>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</si>
  <si>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</si>
  <si>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</si>
  <si>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</si>
  <si>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</si>
  <si>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</si>
  <si>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</si>
  <si>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</si>
  <si>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</si>
  <si>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</si>
  <si>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</si>
  <si>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</si>
  <si>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</si>
  <si>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</si>
  <si>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</si>
  <si>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</si>
  <si>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</si>
  <si>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</si>
  <si>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</si>
  <si>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</si>
  <si>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</si>
  <si>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</si>
  <si>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</si>
  <si>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</si>
  <si>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</si>
  <si>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</si>
  <si>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</si>
  <si>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</si>
  <si>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</si>
  <si>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</si>
  <si>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</si>
  <si>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</si>
  <si>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</si>
  <si>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</si>
  <si>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</si>
  <si>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</si>
  <si>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</si>
  <si>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</si>
  <si>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</si>
  <si>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</si>
  <si>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</si>
  <si>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</si>
  <si>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</si>
  <si>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</si>
  <si>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</si>
  <si>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</si>
  <si>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</si>
  <si>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</si>
  <si>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</si>
  <si>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</si>
  <si>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</si>
  <si>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</si>
  <si>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</si>
  <si>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</si>
  <si>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</si>
  <si>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</si>
  <si>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</si>
  <si>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</si>
  <si>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</si>
  <si>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</si>
  <si>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</si>
  <si>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</si>
  <si>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</si>
  <si>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</si>
  <si>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</si>
  <si>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</si>
  <si>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</si>
  <si>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</si>
  <si>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</si>
  <si>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</si>
  <si>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</si>
  <si>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</si>
  <si>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</si>
  <si>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</si>
  <si>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</si>
  <si>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</si>
  <si>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</si>
  <si>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</si>
  <si>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</si>
  <si>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</si>
  <si>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</si>
  <si>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</si>
  <si>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</si>
  <si>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</si>
  <si>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</si>
  <si>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</si>
  <si>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</si>
  <si>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</si>
  <si>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</si>
  <si>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</si>
  <si>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</si>
  <si>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</si>
  <si>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</si>
  <si>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</si>
  <si>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</si>
  <si>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</si>
  <si>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</si>
  <si>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</si>
  <si>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</si>
  <si>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</si>
  <si>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</si>
  <si>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</si>
  <si>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</si>
  <si>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</si>
  <si>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</si>
  <si>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</si>
  <si>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</si>
  <si>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</si>
  <si>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</si>
  <si>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</si>
  <si>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</si>
  <si>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</si>
  <si>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</si>
  <si>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</si>
  <si>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</si>
  <si>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</si>
  <si>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</si>
  <si>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</si>
  <si>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</si>
  <si>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</si>
  <si>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</si>
  <si>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</si>
  <si>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</si>
  <si>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</si>
  <si>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</si>
  <si>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</si>
  <si>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</si>
  <si>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</si>
  <si>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</si>
  <si>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</si>
  <si>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</si>
  <si>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</si>
  <si>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</si>
  <si>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</si>
  <si>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</si>
  <si>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</si>
  <si>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</si>
  <si>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</si>
  <si>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</si>
  <si>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</si>
  <si>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</si>
  <si>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</si>
  <si>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</si>
  <si>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</si>
  <si>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</si>
  <si>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</si>
  <si>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</si>
  <si>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</si>
  <si>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</si>
  <si>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</si>
  <si>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</si>
  <si>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</si>
  <si>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</si>
  <si>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</si>
  <si>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</si>
  <si>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</si>
  <si>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</si>
  <si>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</si>
  <si>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</si>
  <si>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</si>
  <si>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</si>
  <si>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</si>
  <si>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</si>
  <si>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</si>
  <si>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</si>
  <si>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</si>
  <si>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</si>
  <si>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</si>
  <si>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</si>
  <si>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</si>
  <si>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</si>
  <si>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</si>
  <si>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</si>
  <si>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</si>
  <si>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</si>
  <si>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</si>
  <si>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</si>
  <si>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</si>
  <si>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</si>
  <si>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</si>
  <si>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</si>
  <si>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</si>
  <si>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</si>
  <si>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</si>
  <si>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</si>
  <si>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</si>
  <si>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</si>
  <si>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</si>
  <si>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</si>
  <si>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</si>
  <si>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</si>
  <si>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</si>
  <si>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</si>
  <si>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</si>
  <si>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</si>
  <si>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</si>
  <si>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</si>
  <si>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</si>
  <si>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</si>
  <si>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</si>
  <si>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</si>
  <si>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</si>
  <si>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</si>
  <si>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</si>
  <si>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</si>
  <si>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</si>
  <si>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</si>
  <si>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</si>
  <si>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</si>
  <si>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</si>
  <si>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</si>
  <si>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</si>
  <si>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</si>
  <si>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</si>
  <si>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</si>
  <si>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</si>
  <si>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</si>
  <si>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</si>
  <si>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</si>
  <si>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</si>
  <si>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</si>
  <si>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</si>
  <si>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</si>
  <si>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</si>
  <si>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</si>
  <si>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</si>
  <si>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</si>
  <si>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</si>
  <si>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</si>
  <si>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</si>
  <si>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</si>
  <si>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</si>
  <si>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</si>
  <si>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</si>
  <si>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</si>
  <si>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</si>
  <si>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</si>
  <si>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</si>
  <si>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</si>
  <si>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</si>
  <si>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</si>
  <si>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</si>
  <si>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</si>
  <si>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</si>
  <si>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</si>
  <si>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</si>
  <si>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</si>
  <si>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</si>
  <si>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</si>
  <si>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</si>
  <si>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</si>
  <si>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</si>
  <si>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</si>
  <si>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</si>
  <si>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</si>
  <si>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</si>
  <si>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</si>
  <si>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</si>
  <si>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</si>
  <si>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</si>
  <si>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</si>
  <si>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</si>
  <si>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</si>
  <si>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</si>
  <si>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</si>
  <si>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</si>
  <si>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</si>
  <si>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</si>
  <si>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</si>
  <si>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</si>
  <si>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</si>
  <si>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</si>
  <si>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</si>
  <si>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</si>
  <si>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</si>
  <si>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</si>
  <si>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</si>
  <si>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</si>
  <si>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</si>
  <si>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</si>
  <si>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</si>
  <si>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</si>
  <si>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</si>
  <si>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</si>
  <si>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</si>
  <si>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</si>
  <si>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</si>
  <si>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</si>
  <si>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</si>
  <si>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</si>
  <si>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</si>
  <si>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</si>
  <si>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</si>
  <si>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</si>
  <si>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</si>
  <si>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</si>
  <si>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</si>
  <si>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</si>
  <si>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</si>
  <si>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</si>
  <si>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</si>
  <si>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</si>
  <si>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</si>
  <si>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</si>
  <si>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</si>
  <si>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</si>
  <si>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</si>
  <si>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</si>
  <si>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</si>
  <si>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</si>
  <si>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</si>
  <si>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</si>
  <si>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</si>
  <si>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</si>
  <si>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</si>
  <si>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</si>
  <si>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</si>
  <si>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</si>
  <si>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</si>
  <si>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</si>
  <si>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</si>
  <si>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</si>
  <si>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</si>
  <si>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</si>
  <si>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</si>
  <si>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</si>
  <si>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</si>
  <si>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</si>
  <si>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</si>
  <si>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</si>
  <si>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</si>
  <si>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</si>
  <si>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</si>
  <si>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</si>
  <si>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</si>
  <si>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</si>
  <si>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</si>
  <si>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</si>
  <si>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</si>
  <si>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</si>
  <si>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</si>
  <si>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</si>
  <si>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</si>
  <si>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</si>
  <si>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</si>
  <si>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</si>
  <si>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</si>
  <si>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</si>
  <si>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</si>
  <si>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</si>
  <si>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</si>
  <si>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</si>
  <si>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</si>
  <si>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</si>
  <si>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</si>
  <si>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</si>
  <si>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</si>
  <si>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</si>
  <si>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</si>
  <si>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</si>
  <si>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</si>
  <si>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</si>
  <si>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</si>
  <si>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</si>
  <si>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</si>
  <si>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</si>
  <si>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</si>
  <si>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</si>
  <si>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</si>
  <si>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</si>
  <si>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</si>
  <si>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</si>
  <si>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</si>
  <si>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</si>
  <si>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</si>
  <si>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</si>
  <si>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</si>
  <si>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</si>
  <si>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</si>
  <si>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</si>
  <si>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</si>
  <si>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</si>
  <si>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</si>
  <si>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</si>
  <si>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</si>
  <si>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</si>
  <si>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</si>
  <si>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</si>
  <si>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</si>
  <si>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</si>
  <si>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</si>
  <si>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</si>
  <si>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</si>
  <si>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</si>
  <si>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</si>
  <si>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</si>
  <si>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</si>
  <si>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</si>
  <si>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</si>
  <si>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</si>
  <si>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</si>
  <si>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</si>
  <si>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</si>
  <si>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</si>
  <si>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</si>
  <si>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</si>
  <si>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</si>
  <si>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</si>
  <si>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</si>
  <si>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</si>
  <si>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</si>
  <si>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</si>
  <si>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</si>
  <si>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</si>
  <si>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</si>
  <si>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</si>
  <si>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</si>
  <si>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</si>
  <si>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</si>
  <si>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</si>
  <si>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</si>
  <si>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</si>
  <si>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</si>
  <si>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</si>
  <si>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</si>
  <si>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</si>
  <si>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</si>
  <si>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</si>
  <si>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</si>
  <si>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</si>
  <si>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</si>
  <si>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</si>
  <si>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</si>
  <si>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</si>
  <si>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</si>
  <si>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</si>
  <si>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</si>
  <si>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</si>
  <si>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</si>
  <si>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</si>
  <si>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</si>
  <si>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</si>
  <si>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</si>
  <si>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</si>
  <si>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</si>
  <si>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</si>
  <si>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</si>
  <si>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</si>
  <si>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</si>
  <si>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</si>
  <si>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</si>
  <si>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</si>
  <si>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</si>
  <si>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</si>
  <si>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</si>
  <si>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</si>
  <si>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</si>
  <si>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</si>
  <si>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</si>
  <si>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</si>
  <si>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</si>
  <si>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</si>
  <si>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</si>
  <si>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</si>
  <si>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</si>
  <si>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</si>
  <si>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</si>
  <si>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</si>
  <si>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</si>
  <si>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</si>
  <si>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</si>
  <si>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</si>
  <si>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</si>
  <si>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</si>
  <si>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</si>
  <si>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</si>
  <si>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</si>
  <si>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</si>
  <si>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</si>
  <si>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</si>
  <si>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</si>
  <si>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</si>
  <si>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</si>
  <si>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</si>
  <si>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</si>
  <si>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</si>
  <si>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</si>
  <si>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</si>
  <si>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</si>
  <si>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</si>
  <si>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</si>
  <si>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</si>
  <si>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</si>
  <si>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</si>
  <si>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</si>
  <si>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</si>
  <si>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</si>
  <si>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</si>
  <si>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</si>
  <si>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</si>
  <si>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</si>
  <si>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</si>
  <si>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</si>
  <si>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</si>
  <si>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</si>
  <si>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</si>
  <si>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</si>
  <si>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</si>
  <si>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</si>
  <si>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</si>
  <si>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</si>
  <si>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</si>
  <si>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</si>
  <si>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</si>
  <si>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</si>
  <si>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</si>
  <si>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</si>
  <si>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</si>
  <si>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</si>
  <si>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</si>
  <si>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</si>
  <si>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</si>
  <si>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</si>
  <si>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</si>
  <si>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</si>
  <si>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</si>
  <si>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</si>
  <si>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</si>
  <si>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</si>
  <si>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</si>
  <si>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</si>
  <si>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</si>
  <si>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</si>
  <si>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</si>
  <si>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</si>
  <si>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</si>
  <si>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</si>
  <si>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</si>
  <si>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</si>
  <si>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</si>
  <si>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</si>
  <si>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</si>
  <si>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</si>
  <si>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</si>
  <si>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</si>
  <si>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</si>
  <si>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</si>
  <si>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</si>
  <si>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</si>
  <si>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</si>
  <si>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</si>
  <si>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</si>
  <si>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</si>
  <si>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</si>
  <si>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</si>
  <si>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</si>
  <si>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</si>
  <si>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</si>
  <si>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</si>
  <si>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</si>
  <si>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</si>
  <si>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</si>
  <si>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</si>
  <si>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</si>
  <si>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</si>
  <si>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</si>
  <si>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</si>
  <si>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</si>
  <si>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</si>
  <si>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</si>
  <si>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</si>
  <si>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</si>
  <si>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</si>
  <si>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</si>
  <si>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</si>
  <si>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</si>
  <si>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</si>
  <si>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</si>
  <si>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</si>
  <si>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</si>
  <si>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</si>
  <si>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</si>
  <si>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</si>
  <si>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</si>
  <si>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</si>
  <si>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</si>
  <si>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</si>
  <si>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</si>
  <si>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</si>
  <si>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</si>
  <si>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</si>
  <si>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</si>
  <si>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</si>
  <si>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</si>
  <si>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</si>
  <si>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</si>
  <si>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</si>
  <si>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</si>
  <si>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</si>
  <si>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</si>
  <si>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</si>
  <si>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</si>
  <si>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</si>
  <si>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</si>
  <si>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</si>
  <si>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</si>
  <si>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</si>
  <si>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</si>
  <si>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</si>
  <si>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</si>
  <si>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</si>
  <si>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</si>
  <si>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</si>
  <si>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</si>
  <si>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</si>
  <si>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</si>
  <si>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</si>
  <si>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</si>
  <si>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</si>
  <si>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</si>
  <si>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</si>
  <si>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</si>
  <si>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</si>
  <si>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</si>
  <si>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</si>
  <si>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</si>
  <si>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</si>
  <si>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</si>
  <si>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</si>
  <si>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</si>
  <si>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</si>
  <si>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</si>
  <si>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</si>
  <si>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</si>
  <si>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</si>
  <si>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</si>
  <si>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</si>
  <si>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</si>
  <si>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</si>
  <si>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</si>
  <si>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</si>
  <si>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</si>
  <si>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</si>
  <si>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</si>
  <si>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</si>
  <si>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</si>
  <si>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</si>
  <si>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</si>
  <si>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</si>
  <si>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</si>
  <si>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</si>
  <si>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</si>
  <si>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</si>
  <si>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</si>
  <si>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</si>
  <si>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</si>
  <si>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</si>
  <si>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</si>
  <si>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</si>
  <si>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</si>
  <si>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</si>
  <si>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</si>
  <si>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</si>
  <si>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</si>
  <si>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</si>
  <si>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</si>
  <si>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</si>
  <si>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</si>
  <si>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</si>
  <si>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</si>
  <si>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</si>
  <si>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</si>
  <si>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</si>
  <si>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</si>
  <si>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</si>
  <si>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</si>
  <si>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</si>
  <si>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</si>
  <si>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</si>
  <si>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</si>
  <si>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</si>
  <si>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</si>
  <si>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</si>
  <si>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</si>
  <si>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</si>
  <si>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</si>
  <si>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</si>
  <si>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</si>
  <si>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</si>
  <si>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</si>
  <si>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</si>
  <si>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</si>
  <si>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</si>
  <si>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</si>
  <si>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</si>
  <si>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</si>
  <si>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</si>
  <si>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</si>
  <si>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</si>
  <si>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</si>
  <si>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</si>
  <si>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</si>
  <si>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</si>
  <si>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</si>
  <si>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</si>
  <si>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</si>
  <si>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</si>
  <si>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</si>
  <si>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</si>
  <si>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</si>
  <si>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</si>
  <si>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</si>
  <si>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</si>
  <si>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</si>
  <si>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</si>
  <si>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</si>
  <si>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</si>
  <si>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</si>
  <si>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</si>
  <si>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</si>
  <si>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</si>
  <si>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</si>
  <si>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</si>
  <si>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</si>
  <si>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</si>
  <si>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</si>
  <si>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</si>
  <si>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</si>
  <si>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</si>
  <si>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</si>
  <si>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</si>
  <si>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</si>
  <si>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</si>
  <si>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</si>
  <si>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</si>
  <si>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</si>
  <si>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</si>
  <si>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</si>
  <si>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</si>
  <si>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</si>
  <si>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</si>
  <si>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</si>
  <si>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</si>
  <si>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</si>
  <si>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</si>
  <si>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</si>
  <si>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</si>
  <si>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</si>
  <si>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</si>
  <si>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</si>
  <si>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</si>
  <si>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</si>
  <si>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</si>
  <si>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</si>
  <si>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</si>
  <si>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</si>
  <si>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</si>
  <si>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</si>
  <si>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</si>
  <si>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</si>
  <si>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</si>
  <si>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</si>
  <si>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</si>
  <si>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</si>
  <si>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</si>
  <si>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</si>
  <si>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</si>
  <si>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</si>
  <si>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</si>
  <si>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</si>
  <si>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</si>
  <si>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</si>
  <si>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</si>
  <si>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</si>
  <si>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</si>
  <si>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</si>
  <si>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</si>
  <si>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</si>
  <si>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</si>
  <si>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</si>
  <si>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</si>
  <si>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</si>
  <si>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</si>
  <si>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</si>
  <si>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</si>
  <si>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</si>
  <si>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</si>
  <si>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</si>
  <si>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</si>
  <si>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</si>
  <si>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</si>
  <si>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</si>
  <si>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</si>
  <si>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</si>
  <si>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</si>
  <si>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</si>
  <si>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</si>
  <si>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</si>
  <si>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</si>
  <si>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</si>
  <si>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</si>
  <si>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</si>
  <si>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</si>
  <si>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</si>
  <si>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</si>
  <si>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</si>
  <si>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</si>
  <si>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</si>
  <si>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</si>
  <si>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</si>
  <si>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</si>
  <si>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</si>
  <si>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</si>
  <si>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</si>
  <si>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</si>
  <si>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</si>
  <si>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</si>
  <si>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</si>
  <si>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</si>
  <si>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</si>
  <si>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</si>
  <si>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</si>
  <si>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</si>
  <si>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</si>
  <si>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</si>
  <si>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</si>
  <si>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</si>
  <si>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</si>
  <si>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</si>
  <si>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</si>
  <si>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</si>
  <si>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</si>
  <si>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</si>
  <si>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</si>
  <si>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</si>
  <si>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</si>
  <si>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</si>
  <si>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</si>
  <si>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</si>
  <si>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</si>
  <si>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</si>
  <si>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</si>
  <si>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</si>
  <si>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</si>
  <si>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</si>
  <si>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</si>
  <si>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</si>
  <si>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</si>
  <si>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</si>
  <si>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</si>
  <si>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</si>
  <si>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</si>
  <si>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</si>
  <si>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</si>
  <si>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</si>
  <si>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</si>
  <si>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</si>
  <si>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</si>
  <si>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</si>
  <si>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</si>
  <si>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</si>
  <si>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</si>
  <si>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</si>
  <si>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</si>
  <si>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</si>
  <si>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</si>
  <si>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</si>
  <si>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</si>
  <si>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</si>
  <si>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</si>
  <si>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</si>
  <si>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</si>
  <si>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</si>
  <si>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</si>
  <si>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</si>
  <si>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</si>
  <si>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</si>
  <si>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</si>
  <si>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</si>
  <si>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</si>
  <si>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</si>
  <si>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</si>
  <si>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</si>
  <si>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</si>
  <si>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</si>
  <si>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</si>
  <si>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</si>
  <si>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</si>
  <si>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</si>
  <si>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</si>
  <si>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</si>
  <si>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</si>
  <si>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</si>
  <si>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</si>
  <si>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</si>
  <si>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</si>
  <si>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</si>
  <si>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</si>
  <si>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</si>
  <si>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</si>
  <si>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</si>
  <si>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</si>
  <si>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</si>
  <si>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</si>
  <si>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</si>
  <si>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</si>
  <si>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</si>
  <si>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</si>
  <si>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</si>
  <si>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</si>
  <si>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</si>
  <si>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</si>
  <si>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</si>
  <si>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</si>
  <si>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</si>
  <si>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</si>
  <si>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</si>
  <si>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</si>
  <si>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</si>
  <si>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</si>
  <si>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</si>
  <si>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</si>
  <si>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</si>
  <si>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</si>
  <si>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</si>
  <si>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</si>
  <si>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</si>
  <si>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</si>
  <si>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</si>
  <si>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</si>
  <si>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</si>
  <si>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</si>
  <si>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</si>
  <si>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</si>
  <si>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</si>
  <si>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</si>
  <si>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</si>
  <si>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</si>
  <si>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</si>
  <si>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</si>
  <si>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</si>
  <si>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</si>
  <si>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</si>
  <si>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</si>
  <si>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</si>
  <si>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</si>
  <si>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</si>
  <si>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</si>
  <si>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</si>
  <si>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</si>
  <si>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</si>
  <si>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</si>
  <si>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</si>
  <si>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</si>
  <si>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</si>
  <si>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</si>
  <si>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</si>
  <si>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</si>
  <si>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</si>
  <si>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</si>
  <si>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</si>
  <si>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</si>
  <si>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</si>
  <si>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</si>
  <si>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</si>
  <si>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</si>
  <si>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</si>
  <si>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</si>
  <si>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</si>
  <si>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</si>
  <si>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</si>
  <si>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</si>
  <si>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</si>
  <si>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</si>
  <si>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</si>
  <si>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</si>
  <si>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</si>
  <si>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</si>
  <si>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</si>
  <si>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</si>
  <si>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</si>
  <si>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</si>
  <si>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</si>
  <si>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</si>
  <si>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</si>
  <si>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</si>
  <si>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</si>
  <si>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</si>
  <si>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</si>
  <si>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</si>
  <si>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</si>
  <si>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</si>
  <si>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</si>
  <si>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</si>
  <si>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</si>
  <si>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</si>
  <si>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</si>
  <si>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</si>
  <si>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</si>
  <si>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</si>
  <si>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</si>
  <si>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</si>
  <si>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</si>
  <si>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</si>
  <si>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</si>
  <si>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</si>
  <si>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</si>
  <si>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</si>
  <si>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</si>
  <si>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</si>
  <si>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</si>
  <si>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</si>
  <si>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</si>
  <si>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</si>
  <si>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</si>
  <si>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</si>
  <si>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</si>
  <si>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</si>
  <si>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</si>
  <si>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</si>
  <si>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</si>
  <si>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</si>
  <si>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</si>
  <si>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</si>
  <si>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</si>
  <si>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</si>
  <si>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</si>
  <si>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</si>
  <si>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</si>
  <si>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</si>
  <si>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</si>
  <si>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</si>
  <si>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</si>
  <si>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</si>
  <si>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</si>
  <si>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</si>
  <si>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</si>
  <si>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</si>
  <si>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</si>
  <si>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</si>
  <si>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</si>
  <si>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</si>
  <si>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</si>
  <si>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</si>
  <si>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</si>
  <si>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</si>
  <si>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</si>
  <si>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</si>
  <si>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</si>
  <si>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</si>
  <si>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</si>
  <si>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</si>
  <si>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</si>
  <si>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</si>
  <si>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</si>
  <si>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</si>
  <si>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</si>
  <si>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</si>
  <si>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</si>
  <si>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</si>
  <si>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</si>
  <si>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</si>
  <si>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</si>
  <si>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</si>
  <si>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</si>
  <si>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</si>
  <si>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</si>
  <si>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</si>
  <si>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</si>
  <si>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</si>
  <si>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</si>
  <si>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</si>
  <si>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</si>
  <si>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</si>
  <si>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</si>
  <si>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</si>
  <si>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</si>
  <si>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</si>
  <si>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</si>
  <si>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</si>
  <si>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</si>
  <si>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</si>
  <si>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</si>
  <si>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</si>
  <si>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</si>
  <si>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</si>
  <si>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</si>
  <si>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</si>
  <si>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</si>
  <si>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</si>
  <si>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</si>
  <si>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</si>
  <si>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</si>
  <si>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</si>
  <si>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</si>
  <si>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</si>
  <si>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</si>
  <si>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</si>
  <si>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</si>
  <si>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</si>
  <si>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</si>
  <si>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</si>
  <si>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</si>
  <si>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</si>
  <si>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</si>
  <si>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</si>
  <si>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</si>
  <si>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</si>
  <si>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</si>
  <si>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</si>
  <si>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</si>
  <si>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</si>
  <si>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</si>
  <si>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</si>
  <si>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</si>
  <si>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</si>
  <si>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</si>
  <si>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</si>
  <si>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</si>
  <si>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</si>
  <si>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</si>
  <si>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</si>
  <si>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</si>
  <si>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</si>
  <si>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</si>
  <si>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</si>
  <si>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</si>
  <si>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</si>
  <si>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</si>
  <si>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</si>
  <si>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</si>
  <si>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</si>
  <si>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</si>
  <si>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</si>
  <si>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</si>
  <si>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</si>
  <si>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</si>
  <si>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</si>
  <si>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</si>
  <si>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</si>
  <si>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</si>
  <si>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</si>
  <si>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</si>
  <si>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</si>
  <si>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</si>
  <si>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</si>
  <si>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</si>
  <si>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</si>
  <si>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</si>
  <si>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</si>
  <si>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</si>
  <si>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</si>
  <si>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</si>
  <si>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</si>
  <si>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</si>
  <si>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</si>
  <si>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</si>
  <si>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</si>
  <si>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</si>
  <si>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</si>
  <si>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</si>
  <si>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</si>
  <si>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</si>
  <si>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</si>
  <si>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</si>
  <si>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</si>
  <si>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</si>
  <si>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</si>
  <si>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</si>
  <si>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</si>
  <si>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</si>
  <si>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</si>
  <si>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</si>
  <si>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</si>
  <si>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</si>
  <si>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</si>
  <si>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</si>
  <si>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</si>
  <si>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</si>
  <si>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</si>
  <si>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</si>
  <si>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</si>
  <si>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</si>
  <si>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</si>
  <si>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</si>
  <si>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</si>
  <si>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</si>
  <si>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</si>
  <si>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</si>
  <si>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</si>
  <si>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</si>
  <si>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</si>
  <si>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</si>
  <si>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</si>
  <si>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</si>
  <si>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</si>
  <si>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</si>
  <si>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</si>
  <si>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</si>
  <si>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</si>
  <si>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</si>
  <si>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</si>
  <si>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</si>
  <si>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</si>
  <si>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</si>
  <si>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</si>
  <si>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</si>
  <si>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</si>
  <si>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</si>
  <si>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</si>
  <si>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</si>
  <si>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</si>
  <si>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</si>
  <si>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</si>
  <si>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</si>
  <si>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</si>
  <si>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</si>
  <si>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</si>
  <si>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</si>
  <si>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</si>
  <si>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</si>
  <si>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</si>
  <si>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</si>
  <si>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</si>
  <si>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</si>
  <si>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</si>
  <si>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</si>
  <si>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</si>
  <si>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</si>
  <si>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</si>
  <si>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</si>
  <si>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</si>
  <si>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</si>
  <si>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</si>
  <si>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</si>
  <si>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</si>
  <si>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</si>
  <si>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</si>
  <si>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</si>
  <si>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</si>
  <si>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</si>
  <si>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</si>
  <si>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</si>
  <si>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</si>
  <si>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</si>
  <si>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</si>
  <si>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</si>
  <si>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</si>
  <si>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</si>
  <si>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</si>
  <si>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</si>
  <si>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</si>
  <si>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</si>
  <si>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</si>
  <si>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</si>
  <si>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</si>
  <si>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</si>
  <si>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</si>
  <si>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</si>
  <si>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</si>
  <si>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</si>
  <si>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</si>
  <si>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</si>
  <si>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</si>
  <si>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</si>
  <si>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</si>
  <si>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</si>
  <si>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</si>
  <si>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</si>
  <si>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</si>
  <si>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</si>
  <si>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</si>
  <si>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</si>
  <si>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</si>
  <si>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</si>
  <si>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</si>
  <si>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</si>
  <si>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</si>
  <si>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</si>
  <si>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</si>
  <si>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</si>
  <si>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</si>
  <si>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</si>
  <si>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</si>
  <si>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</si>
  <si>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</si>
  <si>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</si>
  <si>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</si>
  <si>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</si>
  <si>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</si>
  <si>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</si>
  <si>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</si>
  <si>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</si>
  <si>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</si>
  <si>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</si>
  <si>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</si>
  <si>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</si>
  <si>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</si>
  <si>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</si>
  <si>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</si>
  <si>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</si>
  <si>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</si>
  <si>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</si>
  <si>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</si>
  <si>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</si>
  <si>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</si>
  <si>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</si>
  <si>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</si>
  <si>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</si>
  <si>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</si>
  <si>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</si>
  <si>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</si>
  <si>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</si>
  <si>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</si>
  <si>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</si>
  <si>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</si>
  <si>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</si>
  <si>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</si>
  <si>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</si>
  <si>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</si>
  <si>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</si>
  <si>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</si>
  <si>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</si>
  <si>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</si>
  <si>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</si>
  <si>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</si>
  <si>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</si>
  <si>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</si>
  <si>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</si>
  <si>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</si>
  <si>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</si>
  <si>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</si>
  <si>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</si>
  <si>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</si>
  <si>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</si>
  <si>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</si>
  <si>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</si>
  <si>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</si>
  <si>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</si>
  <si>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</si>
  <si>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</si>
  <si>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</si>
  <si>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</si>
  <si>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</si>
  <si>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</si>
  <si>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</si>
  <si>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</si>
  <si>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</si>
  <si>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</si>
  <si>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</si>
  <si>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</si>
  <si>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</si>
  <si>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</si>
  <si>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</si>
  <si>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</si>
  <si>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</si>
  <si>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</si>
  <si>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</si>
  <si>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</si>
  <si>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</si>
  <si>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</si>
  <si>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</si>
  <si>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</si>
  <si>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</si>
  <si>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</si>
  <si>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</si>
  <si>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</si>
  <si>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</si>
  <si>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</si>
  <si>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</si>
  <si>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</si>
  <si>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</si>
  <si>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</si>
  <si>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</si>
  <si>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</si>
  <si>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</si>
  <si>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</si>
  <si>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</si>
  <si>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</si>
  <si>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</si>
  <si>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</si>
  <si>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</si>
  <si>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</si>
  <si>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</si>
  <si>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</si>
  <si>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</si>
  <si>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</si>
  <si>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</si>
  <si>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</si>
  <si>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</si>
  <si>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</si>
  <si>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</si>
  <si>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</si>
  <si>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</si>
  <si>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</si>
  <si>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</si>
  <si>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</si>
  <si>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</si>
  <si>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</si>
  <si>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</si>
  <si>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</si>
  <si>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</si>
  <si>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</si>
  <si>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</si>
  <si>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</si>
  <si>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</si>
  <si>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</si>
  <si>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</si>
  <si>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</si>
  <si>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</si>
  <si>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</si>
  <si>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</si>
  <si>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</si>
  <si>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</si>
  <si>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</si>
  <si>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</si>
  <si>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</si>
  <si>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</si>
  <si>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</si>
  <si>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</si>
  <si>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</si>
  <si>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</si>
  <si>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</si>
  <si>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</si>
  <si>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</si>
  <si>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</si>
  <si>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</si>
  <si>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</si>
  <si>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</si>
  <si>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</si>
  <si>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</si>
  <si>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</si>
  <si>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</si>
  <si>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</si>
  <si>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</si>
  <si>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</si>
  <si>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</si>
  <si>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</si>
  <si>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</si>
  <si>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</si>
  <si>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</si>
  <si>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</si>
  <si>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</si>
  <si>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</si>
  <si>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</si>
  <si>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</si>
  <si>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</si>
  <si>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</si>
  <si>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</si>
  <si>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</si>
  <si>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</si>
  <si>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</si>
  <si>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</si>
  <si>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</si>
  <si>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</si>
  <si>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</si>
  <si>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</si>
  <si>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</si>
  <si>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</si>
  <si>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</si>
  <si>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</si>
  <si>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</si>
  <si>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</si>
  <si>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</si>
  <si>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</si>
  <si>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</si>
  <si>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</si>
  <si>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</si>
  <si>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</si>
  <si>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</si>
  <si>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</si>
  <si>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</si>
  <si>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</si>
  <si>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</si>
  <si>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</si>
  <si>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</si>
  <si>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</si>
  <si>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</si>
  <si>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</si>
  <si>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</si>
  <si>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</si>
  <si>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</si>
  <si>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</si>
  <si>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</si>
  <si>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</si>
  <si>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</si>
  <si>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</si>
  <si>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</si>
  <si>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</si>
  <si>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</si>
  <si>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</si>
  <si>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</si>
  <si>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</si>
  <si>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</si>
  <si>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</si>
  <si>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</si>
  <si>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</si>
  <si>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</si>
  <si>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</si>
  <si>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</si>
  <si>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</si>
  <si>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</si>
  <si>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</si>
  <si>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</si>
  <si>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</si>
  <si>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</si>
  <si>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</si>
  <si>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</si>
  <si>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</si>
  <si>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</si>
  <si>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</si>
  <si>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</si>
  <si>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</si>
  <si>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</si>
  <si>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</si>
  <si>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</si>
  <si>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</si>
  <si>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</si>
  <si>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</si>
  <si>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</si>
  <si>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</si>
  <si>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</si>
  <si>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</si>
  <si>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</si>
  <si>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</si>
  <si>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</si>
  <si>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</si>
  <si>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</si>
  <si>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</si>
  <si>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</si>
  <si>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</si>
  <si>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</si>
  <si>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</si>
  <si>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</si>
  <si>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</si>
  <si>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</si>
  <si>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</si>
  <si>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</si>
  <si>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</si>
  <si>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</si>
  <si>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</si>
  <si>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</si>
  <si>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</si>
  <si>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</si>
  <si>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</si>
  <si>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</si>
  <si>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</si>
  <si>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</si>
  <si>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</si>
  <si>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</si>
  <si>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</si>
  <si>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</si>
  <si>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</si>
  <si>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</si>
  <si>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</si>
  <si>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</si>
  <si>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</si>
  <si>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</si>
  <si>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</si>
  <si>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</si>
  <si>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</si>
  <si>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</si>
  <si>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</si>
  <si>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</si>
  <si>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</si>
  <si>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</si>
  <si>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</si>
  <si>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</si>
  <si>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</si>
  <si>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</si>
  <si>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</si>
  <si>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</si>
  <si>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</si>
  <si>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</si>
  <si>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</si>
  <si>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</si>
  <si>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</si>
  <si>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</si>
  <si>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</si>
  <si>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</si>
  <si>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</si>
  <si>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</si>
  <si>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</si>
  <si>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</si>
  <si>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</si>
  <si>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</si>
  <si>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</si>
  <si>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</si>
  <si>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</si>
  <si>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</si>
  <si>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</si>
  <si>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</si>
  <si>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</si>
  <si>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</si>
  <si>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</si>
  <si>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</si>
  <si>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</si>
  <si>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</si>
  <si>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</si>
  <si>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</si>
  <si>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</si>
  <si>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</si>
  <si>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</si>
  <si>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</si>
  <si>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</si>
  <si>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</si>
  <si>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</si>
  <si>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</si>
  <si>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</si>
  <si>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</si>
  <si>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</si>
  <si>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</si>
  <si>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</si>
  <si>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</si>
  <si>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</si>
  <si>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</si>
  <si>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</si>
  <si>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</si>
  <si>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</si>
  <si>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</si>
  <si>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</si>
  <si>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</si>
  <si>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</si>
  <si>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</si>
  <si>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</si>
  <si>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</si>
  <si>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</si>
  <si>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</si>
  <si>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</si>
  <si>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</si>
  <si>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</si>
  <si>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</si>
  <si>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</si>
  <si>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</si>
  <si>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</si>
  <si>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</si>
  <si>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</si>
  <si>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</si>
  <si>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</si>
  <si>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</si>
  <si>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</si>
  <si>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</si>
  <si>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</si>
  <si>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</si>
  <si>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</si>
  <si>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</si>
  <si>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</si>
  <si>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</si>
  <si>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</si>
  <si>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</si>
  <si>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</si>
  <si>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</si>
  <si>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</si>
  <si>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</si>
  <si>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</si>
  <si>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</si>
  <si>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</si>
  <si>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</si>
  <si>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</si>
  <si>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</si>
  <si>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</si>
  <si>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</si>
  <si>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</si>
  <si>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</si>
  <si>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</si>
  <si>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</si>
  <si>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</si>
  <si>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</si>
  <si>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</si>
  <si>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</si>
  <si>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</si>
  <si>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</si>
  <si>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</si>
  <si>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</si>
  <si>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</si>
  <si>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</si>
  <si>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</si>
  <si>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</si>
  <si>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</si>
  <si>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</si>
  <si>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</si>
  <si>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</si>
  <si>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</si>
  <si>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</si>
  <si>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</si>
  <si>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</si>
  <si>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</si>
  <si>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</si>
  <si>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</si>
  <si>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</si>
  <si>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</si>
  <si>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</si>
  <si>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</si>
  <si>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</si>
  <si>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</si>
  <si>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</si>
  <si>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</si>
  <si>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</si>
  <si>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</si>
  <si>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</si>
  <si>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</si>
  <si>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</si>
  <si>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</si>
  <si>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</si>
  <si>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</si>
  <si>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</si>
  <si>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</si>
  <si>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</si>
  <si>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</si>
  <si>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</si>
  <si>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</si>
  <si>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</si>
  <si>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</si>
  <si>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</si>
  <si>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</si>
  <si>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</si>
  <si>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</si>
  <si>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</si>
  <si>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</si>
  <si>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</si>
  <si>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</si>
  <si>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</si>
  <si>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</si>
  <si>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</si>
  <si>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</si>
  <si>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</si>
  <si>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</si>
  <si>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</si>
  <si>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</si>
  <si>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</si>
  <si>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</si>
  <si>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</si>
  <si>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</si>
  <si>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</si>
  <si>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</si>
  <si>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</si>
  <si>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</si>
  <si>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</si>
  <si>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</si>
  <si>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</si>
  <si>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</si>
  <si>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</si>
  <si>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</si>
  <si>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</si>
  <si>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</si>
  <si>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</si>
  <si>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</si>
  <si>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</si>
  <si>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</si>
  <si>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</si>
  <si>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</si>
  <si>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</si>
  <si>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</si>
  <si>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</si>
  <si>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</si>
  <si>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</si>
  <si>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</si>
  <si>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</si>
  <si>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</si>
  <si>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</si>
  <si>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</si>
  <si>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</si>
  <si>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</si>
  <si>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</si>
  <si>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</si>
  <si>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</si>
  <si>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</si>
  <si>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</si>
  <si>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</si>
  <si>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</si>
  <si>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</si>
  <si>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</si>
  <si>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</si>
  <si>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</si>
  <si>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</si>
  <si>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</si>
  <si>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</si>
  <si>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</si>
  <si>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</si>
  <si>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</si>
  <si>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</si>
  <si>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</si>
  <si>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</si>
  <si>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</si>
  <si>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</si>
  <si>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</si>
  <si>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</si>
  <si>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</si>
  <si>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</si>
  <si>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</si>
  <si>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</si>
  <si>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</si>
  <si>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</si>
  <si>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</si>
  <si>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</si>
  <si>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</si>
  <si>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</si>
  <si>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</si>
  <si>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</si>
  <si>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</si>
  <si>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</si>
  <si>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</si>
  <si>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</si>
  <si>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</si>
  <si>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</si>
  <si>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</si>
  <si>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</si>
  <si>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</si>
  <si>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</si>
  <si>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</si>
  <si>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</si>
  <si>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</si>
  <si>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</si>
  <si>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</si>
  <si>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</si>
  <si>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</si>
  <si>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</si>
  <si>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</si>
  <si>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</si>
  <si>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</si>
  <si>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</si>
  <si>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</si>
  <si>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</si>
  <si>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</si>
  <si>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</si>
  <si>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</si>
  <si>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</si>
  <si>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</si>
  <si>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</si>
  <si>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</si>
  <si>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</si>
  <si>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</si>
  <si>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</si>
  <si>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</si>
  <si>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</si>
  <si>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</si>
  <si>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</si>
  <si>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</si>
  <si>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</si>
  <si>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</si>
  <si>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</si>
  <si>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</si>
  <si>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</si>
  <si>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</si>
  <si>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</si>
  <si>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</si>
  <si>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</si>
  <si>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</si>
  <si>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</si>
  <si>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</si>
  <si>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</si>
  <si>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</si>
  <si>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</si>
  <si>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</si>
  <si>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</si>
  <si>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</si>
  <si>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</si>
  <si>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</si>
  <si>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</si>
  <si>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</si>
  <si>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</si>
  <si>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</si>
  <si>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</si>
  <si>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</si>
  <si>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</si>
  <si>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</si>
  <si>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</si>
  <si>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</si>
  <si>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</si>
  <si>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</si>
  <si>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</si>
  <si>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</si>
  <si>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</si>
  <si>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</si>
  <si>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</si>
  <si>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</si>
  <si>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</si>
  <si>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</si>
  <si>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</si>
  <si>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</si>
  <si>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</si>
  <si>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</si>
  <si>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</si>
  <si>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</si>
  <si>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</si>
  <si>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</si>
  <si>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</si>
  <si>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</si>
  <si>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</si>
  <si>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</si>
  <si>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</si>
  <si>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</si>
  <si>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</si>
  <si>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</si>
  <si>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</si>
  <si>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</si>
  <si>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</si>
  <si>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</si>
  <si>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</si>
  <si>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</si>
  <si>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</si>
  <si>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</si>
  <si>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</si>
  <si>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</si>
  <si>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</si>
  <si>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</si>
  <si>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</si>
  <si>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</si>
  <si>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</si>
  <si>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</si>
  <si>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</si>
  <si>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</si>
  <si>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</si>
  <si>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</si>
  <si>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</si>
  <si>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</si>
  <si>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</si>
  <si>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</si>
  <si>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</si>
  <si>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</si>
  <si>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</si>
  <si>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</si>
  <si>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</si>
  <si>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</si>
  <si>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</si>
  <si>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</si>
  <si>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</si>
  <si>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</si>
  <si>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</si>
  <si>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</si>
  <si>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</si>
  <si>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</si>
  <si>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</si>
  <si>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</si>
  <si>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</si>
  <si>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</si>
  <si>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</si>
  <si>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</si>
  <si>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</si>
  <si>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</si>
  <si>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</si>
  <si>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</si>
  <si>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</si>
  <si>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</si>
  <si>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</si>
  <si>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</si>
  <si>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</si>
  <si>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</si>
  <si>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</si>
  <si>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</si>
  <si>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</si>
  <si>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</si>
  <si>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</si>
  <si>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</si>
  <si>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</si>
  <si>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</si>
  <si>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</si>
  <si>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</si>
  <si>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</si>
  <si>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</si>
  <si>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</si>
  <si>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</si>
  <si>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</si>
  <si>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</si>
  <si>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</si>
  <si>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</si>
  <si>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</si>
  <si>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</si>
  <si>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</si>
  <si>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</si>
  <si>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</si>
  <si>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</si>
  <si>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</si>
  <si>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</si>
  <si>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</si>
  <si>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</si>
  <si>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</si>
  <si>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</si>
  <si>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</si>
  <si>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</si>
  <si>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</si>
  <si>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</si>
  <si>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</si>
  <si>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</si>
  <si>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</si>
  <si>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</si>
  <si>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</si>
  <si>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</si>
  <si>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</si>
  <si>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</si>
  <si>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</si>
  <si>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</si>
  <si>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</si>
  <si>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</si>
  <si>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</si>
  <si>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</si>
  <si>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</si>
  <si>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</si>
  <si>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</si>
  <si>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</si>
  <si>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</si>
  <si>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</si>
  <si>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</si>
  <si>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</si>
  <si>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</si>
  <si>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</si>
  <si>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</si>
  <si>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</si>
  <si>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</si>
  <si>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</si>
  <si>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</si>
  <si>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</si>
  <si>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</si>
  <si>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</si>
  <si>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</si>
  <si>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</si>
  <si>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</si>
  <si>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</si>
  <si>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</si>
  <si>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</si>
  <si>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</si>
  <si>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</si>
  <si>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</si>
  <si>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</si>
  <si>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</si>
  <si>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</si>
  <si>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</si>
  <si>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</si>
  <si>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</si>
  <si>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</si>
  <si>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</si>
  <si>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</si>
  <si>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</si>
  <si>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</si>
  <si>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</si>
  <si>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</si>
  <si>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</si>
  <si>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</si>
  <si>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</si>
  <si>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</si>
  <si>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</si>
  <si>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</si>
  <si>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</si>
  <si>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</si>
  <si>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</si>
  <si>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</si>
  <si>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</si>
  <si>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</si>
  <si>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</si>
  <si>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</si>
  <si>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</si>
  <si>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</si>
  <si>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</si>
  <si>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</si>
  <si>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</si>
  <si>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</si>
  <si>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</si>
  <si>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</si>
  <si>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</si>
  <si>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</si>
  <si>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</si>
  <si>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</si>
  <si>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</si>
  <si>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</si>
  <si>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</si>
  <si>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</si>
  <si>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</si>
  <si>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</si>
  <si>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</si>
  <si>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</si>
  <si>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</si>
  <si>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</si>
  <si>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</si>
  <si>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</si>
  <si>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</si>
  <si>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</si>
  <si>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</si>
  <si>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</si>
  <si>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</si>
  <si>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</si>
  <si>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</si>
  <si>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</si>
  <si>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</si>
  <si>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</si>
  <si>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</si>
  <si>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</si>
  <si>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</si>
  <si>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</si>
  <si>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</si>
  <si>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</si>
  <si>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</si>
  <si>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</si>
  <si>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</si>
  <si>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</si>
  <si>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</si>
  <si>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</si>
  <si>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</si>
  <si>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</si>
  <si>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</si>
  <si>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</si>
  <si>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</si>
  <si>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</si>
  <si>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</si>
  <si>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</si>
  <si>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</si>
  <si>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</si>
  <si>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</si>
  <si>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</si>
  <si>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</si>
  <si>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</si>
  <si>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</si>
  <si>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</si>
  <si>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</si>
  <si>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</si>
  <si>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</si>
  <si>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</si>
  <si>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</si>
  <si>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</si>
  <si>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</si>
  <si>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</si>
  <si>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</si>
  <si>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</si>
  <si>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</si>
  <si>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</si>
  <si>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</si>
  <si>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</si>
  <si>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</si>
  <si>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</si>
  <si>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</si>
  <si>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</si>
  <si>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</si>
  <si>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</si>
  <si>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</si>
  <si>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</si>
  <si>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</si>
  <si>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</si>
  <si>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</si>
  <si>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</si>
  <si>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</si>
  <si>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</si>
  <si>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</si>
  <si>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</si>
  <si>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</si>
  <si>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</si>
  <si>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</si>
  <si>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</si>
  <si>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</si>
  <si>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</si>
  <si>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</si>
  <si>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</si>
  <si>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</si>
  <si>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</si>
  <si>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</si>
  <si>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</si>
  <si>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</si>
  <si>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</si>
  <si>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</si>
  <si>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</si>
  <si>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</si>
  <si>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</si>
  <si>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</si>
  <si>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</si>
  <si>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</si>
  <si>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</si>
  <si>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</si>
  <si>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</si>
  <si>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</si>
  <si>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</si>
  <si>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</si>
  <si>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</si>
  <si>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</si>
  <si>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</si>
  <si>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</si>
  <si>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</si>
  <si>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</si>
  <si>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</si>
  <si>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</si>
  <si>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</si>
  <si>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</si>
  <si>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</si>
  <si>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</si>
  <si>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</si>
  <si>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</si>
  <si>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</si>
  <si>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</si>
  <si>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</si>
  <si>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</si>
  <si>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</si>
  <si>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</si>
  <si>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</si>
  <si>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</si>
  <si>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</si>
  <si>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</si>
  <si>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</si>
  <si>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</si>
  <si>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</si>
  <si>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</si>
  <si>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</si>
  <si>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</si>
  <si>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</si>
  <si>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</si>
  <si>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</si>
  <si>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</si>
  <si>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</si>
  <si>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</si>
  <si>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</si>
  <si>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</si>
  <si>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</si>
  <si>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</si>
  <si>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</si>
  <si>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</si>
  <si>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</si>
  <si>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</si>
  <si>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</si>
  <si>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</si>
  <si>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</si>
  <si>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</si>
  <si>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</si>
  <si>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</si>
  <si>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</si>
  <si>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</si>
  <si>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</si>
  <si>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</si>
  <si>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</si>
  <si>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</si>
  <si>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</si>
  <si>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</si>
  <si>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</si>
  <si>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</si>
  <si>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</si>
  <si>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</si>
  <si>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</si>
  <si>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</si>
  <si>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</si>
  <si>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</si>
  <si>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</si>
  <si>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</si>
  <si>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</si>
  <si>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</si>
  <si>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</si>
  <si>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</si>
  <si>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</si>
  <si>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</si>
  <si>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</si>
  <si>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</si>
  <si>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</si>
  <si>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</si>
  <si>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</si>
  <si>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</si>
  <si>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</si>
  <si>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</si>
  <si>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</si>
  <si>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</si>
  <si>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</si>
  <si>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</si>
  <si>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</si>
  <si>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</si>
  <si>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</si>
  <si>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</si>
  <si>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</si>
  <si>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</si>
  <si>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</si>
  <si>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</si>
  <si>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</si>
  <si>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</si>
  <si>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</si>
  <si>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</si>
  <si>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</si>
  <si>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</si>
  <si>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</si>
  <si>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</si>
  <si>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</si>
  <si>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</si>
  <si>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</si>
  <si>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</si>
  <si>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</si>
  <si>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</si>
  <si>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</si>
  <si>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</si>
  <si>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</si>
  <si>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</si>
  <si>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</si>
  <si>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</si>
  <si>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</si>
  <si>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</si>
  <si>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</si>
  <si>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</si>
  <si>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</si>
  <si>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</si>
  <si>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</si>
  <si>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</si>
  <si>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</si>
  <si>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</si>
  <si>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</si>
  <si>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</si>
  <si>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</si>
  <si>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</si>
  <si>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</si>
  <si>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</si>
  <si>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</si>
  <si>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</si>
  <si>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</si>
  <si>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</si>
  <si>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</si>
  <si>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</si>
  <si>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</si>
  <si>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</si>
  <si>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</si>
  <si>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</si>
  <si>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</si>
  <si>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</si>
  <si>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</si>
  <si>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</si>
  <si>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</si>
  <si>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</si>
  <si>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</si>
  <si>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</si>
  <si>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</si>
  <si>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</si>
  <si>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</si>
  <si>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</si>
  <si>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</si>
  <si>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</si>
  <si>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</si>
  <si>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</si>
  <si>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</si>
  <si>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</si>
  <si>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</si>
  <si>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</si>
  <si>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</si>
  <si>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</si>
  <si>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</si>
  <si>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</si>
  <si>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</si>
  <si>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</si>
  <si>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</si>
  <si>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</si>
  <si>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</si>
  <si>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</si>
  <si>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</si>
  <si>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</si>
  <si>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</si>
  <si>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</si>
  <si>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</si>
  <si>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</si>
  <si>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</si>
  <si>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</si>
  <si>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</si>
  <si>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</si>
  <si>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</si>
  <si>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</si>
  <si>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</si>
  <si>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</si>
  <si>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</si>
  <si>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</si>
  <si>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</si>
  <si>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</si>
  <si>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</si>
  <si>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</si>
  <si>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</si>
  <si>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</si>
  <si>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</si>
  <si>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</si>
  <si>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</si>
  <si>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</si>
  <si>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</si>
  <si>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</si>
  <si>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</si>
  <si>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</si>
  <si>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</si>
  <si>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</si>
  <si>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</si>
  <si>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</si>
  <si>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</si>
  <si>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</si>
  <si>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</si>
  <si>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</si>
  <si>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</si>
  <si>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</si>
  <si>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</si>
  <si>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</si>
  <si>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</si>
  <si>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</si>
  <si>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</si>
  <si>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</si>
  <si>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</si>
  <si>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</si>
  <si>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</si>
  <si>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</si>
  <si>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</si>
  <si>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</si>
  <si>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</si>
  <si>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</si>
  <si>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</si>
  <si>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</si>
  <si>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</si>
  <si>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</si>
  <si>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</si>
  <si>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</si>
  <si>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</si>
  <si>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</si>
  <si>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</si>
  <si>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</si>
  <si>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</si>
  <si>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</si>
  <si>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</si>
  <si>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</si>
  <si>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</si>
  <si>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</si>
  <si>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</si>
  <si>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</si>
  <si>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</si>
  <si>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</si>
  <si>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</si>
  <si>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</si>
  <si>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</si>
  <si>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</si>
  <si>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</si>
  <si>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</si>
  <si>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</si>
  <si>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</si>
  <si>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</si>
  <si>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</si>
  <si>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</si>
  <si>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</si>
  <si>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</si>
  <si>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</si>
  <si>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</si>
  <si>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</si>
  <si>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</si>
  <si>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</si>
  <si>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</si>
  <si>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</si>
  <si>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</si>
  <si>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</si>
  <si>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</si>
  <si>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</si>
  <si>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</si>
  <si>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</si>
  <si>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</si>
  <si>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</si>
  <si>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</si>
  <si>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</si>
  <si>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</si>
  <si>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</si>
  <si>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</si>
  <si>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</si>
  <si>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</si>
  <si>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</si>
  <si>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</si>
  <si>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</si>
  <si>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</si>
  <si>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</si>
  <si>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</si>
  <si>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</si>
  <si>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</si>
  <si>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</si>
  <si>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</si>
  <si>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</si>
  <si>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</si>
  <si>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</si>
  <si>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</si>
  <si>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</si>
  <si>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</si>
  <si>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</si>
  <si>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</si>
  <si>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</si>
  <si>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</si>
  <si>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</si>
  <si>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</si>
  <si>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</si>
  <si>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</si>
  <si>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</si>
  <si>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</si>
  <si>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</si>
  <si>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</si>
  <si>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</si>
  <si>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</si>
  <si>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</si>
  <si>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</si>
  <si>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</si>
  <si>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</si>
  <si>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</si>
  <si>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</si>
  <si>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</si>
  <si>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</si>
  <si>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</si>
  <si>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</si>
  <si>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</si>
  <si>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</si>
  <si>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</si>
  <si>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</si>
  <si>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</si>
  <si>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</si>
  <si>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</si>
  <si>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</si>
  <si>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</si>
  <si>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</si>
  <si>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</si>
  <si>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</si>
  <si>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</si>
  <si>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</si>
  <si>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</si>
  <si>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</si>
  <si>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</si>
  <si>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</si>
  <si>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</si>
  <si>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</si>
  <si>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</si>
  <si>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</si>
  <si>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</si>
  <si>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</si>
  <si>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</si>
  <si>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</si>
  <si>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</si>
  <si>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</si>
  <si>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</si>
  <si>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</si>
  <si>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</si>
  <si>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</si>
  <si>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</si>
  <si>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</si>
  <si>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</si>
  <si>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</si>
  <si>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</si>
  <si>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</si>
  <si>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</si>
  <si>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</si>
  <si>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</si>
  <si>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</si>
  <si>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</si>
  <si>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</si>
  <si>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</si>
  <si>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</si>
  <si>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</si>
  <si>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</si>
  <si>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</si>
  <si>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</si>
  <si>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</si>
  <si>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</si>
  <si>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</si>
  <si>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</si>
  <si>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</si>
  <si>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</si>
  <si>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</si>
  <si>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</si>
  <si>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</si>
  <si>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</si>
  <si>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</si>
  <si>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</si>
  <si>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</si>
  <si>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</si>
  <si>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</si>
  <si>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</si>
  <si>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</si>
  <si>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</si>
  <si>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</si>
  <si>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</si>
  <si>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</si>
  <si>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</si>
  <si>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</si>
  <si>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</si>
  <si>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</si>
  <si>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</si>
  <si>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</si>
  <si>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</si>
  <si>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</si>
  <si>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</si>
  <si>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</si>
  <si>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</si>
  <si>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</si>
  <si>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</si>
  <si>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</si>
  <si>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</si>
  <si>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</si>
  <si>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</si>
  <si>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</si>
  <si>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</si>
  <si>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</si>
  <si>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</si>
  <si>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</si>
  <si>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</si>
  <si>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</si>
  <si>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</si>
  <si>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</si>
  <si>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</si>
  <si>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</si>
  <si>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</si>
  <si>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</si>
  <si>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</si>
  <si>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</si>
  <si>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</si>
  <si>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</si>
  <si>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</si>
  <si>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</si>
  <si>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</si>
  <si>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</si>
  <si>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</si>
  <si>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</si>
  <si>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</si>
  <si>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</si>
  <si>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</si>
  <si>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</si>
  <si>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</si>
  <si>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</si>
  <si>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</si>
  <si>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</si>
  <si>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</si>
  <si>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</si>
  <si>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</si>
  <si>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</si>
  <si>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</si>
  <si>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</si>
  <si>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</si>
  <si>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</si>
  <si>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</si>
  <si>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</si>
  <si>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</si>
  <si>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</si>
  <si>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</si>
  <si>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</si>
  <si>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</si>
  <si>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</si>
  <si>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</si>
  <si>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</si>
  <si>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</si>
  <si>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</si>
  <si>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</si>
  <si>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</si>
  <si>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</si>
  <si>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</si>
  <si>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</si>
  <si>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</si>
  <si>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</si>
  <si>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</si>
  <si>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</si>
  <si>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</si>
  <si>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</si>
  <si>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</si>
  <si>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</si>
  <si>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</si>
  <si>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</si>
  <si>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</si>
  <si>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</si>
  <si>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</si>
  <si>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</si>
  <si>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</si>
  <si>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</si>
  <si>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</si>
  <si>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</si>
  <si>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</si>
  <si>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</si>
  <si>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</si>
  <si>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</si>
  <si>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</si>
  <si>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</si>
  <si>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</si>
  <si>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</si>
  <si>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</si>
  <si>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</si>
  <si>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</si>
  <si>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</si>
  <si>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</si>
  <si>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</si>
  <si>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</si>
  <si>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</si>
  <si>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</si>
  <si>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</si>
  <si>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</si>
  <si>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</si>
  <si>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</si>
  <si>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</si>
  <si>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</si>
  <si>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</si>
  <si>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</si>
  <si>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</si>
  <si>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</si>
  <si>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</si>
  <si>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</si>
  <si>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</si>
  <si>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</si>
  <si>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</si>
  <si>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</si>
  <si>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</si>
  <si>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</si>
  <si>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</si>
  <si>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</si>
  <si>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</si>
  <si>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</si>
  <si>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</si>
  <si>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</si>
  <si>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</si>
  <si>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</si>
  <si>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</si>
  <si>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</si>
  <si>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</si>
  <si>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</si>
  <si>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</si>
  <si>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</si>
  <si>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</si>
  <si>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</si>
  <si>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</si>
  <si>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</si>
  <si>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</si>
  <si>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</si>
  <si>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</si>
  <si>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</si>
  <si>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</si>
  <si>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</si>
  <si>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</si>
  <si>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</si>
  <si>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</si>
  <si>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</si>
  <si>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</si>
  <si>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</si>
  <si>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</si>
  <si>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</si>
  <si>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</si>
  <si>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</si>
  <si>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</si>
  <si>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</si>
  <si>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</si>
  <si>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</si>
  <si>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</si>
  <si>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</si>
  <si>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</si>
  <si>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</si>
  <si>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</si>
  <si>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</si>
  <si>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</si>
  <si>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</si>
  <si>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</si>
  <si>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</si>
  <si>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</si>
  <si>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</si>
  <si>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</si>
  <si>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</si>
  <si>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</si>
  <si>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</si>
  <si>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</si>
  <si>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</si>
  <si>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</si>
  <si>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</si>
  <si>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</si>
  <si>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</si>
  <si>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</si>
  <si>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</si>
  <si>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</si>
  <si>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</si>
  <si>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</si>
  <si>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</si>
  <si>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</si>
  <si>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</si>
  <si>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</si>
  <si>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</si>
  <si>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</si>
  <si>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</si>
  <si>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</si>
  <si>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</si>
  <si>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</si>
  <si>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</si>
  <si>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</si>
  <si>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</si>
  <si>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</si>
  <si>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</si>
  <si>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</si>
  <si>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</si>
  <si>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</si>
  <si>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</si>
  <si>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</si>
  <si>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</si>
  <si>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</si>
  <si>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</si>
  <si>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</si>
  <si>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</si>
  <si>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</si>
  <si>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</si>
  <si>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</si>
  <si>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</si>
  <si>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</si>
  <si>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</si>
  <si>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</si>
  <si>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</si>
  <si>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</si>
  <si>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</si>
  <si>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</si>
  <si>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</si>
  <si>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</si>
  <si>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</si>
  <si>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</si>
  <si>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</si>
  <si>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</si>
  <si>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</si>
  <si>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</si>
  <si>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</si>
  <si>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</si>
  <si>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</si>
  <si>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</si>
  <si>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</si>
  <si>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</si>
  <si>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</si>
  <si>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</si>
  <si>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</si>
  <si>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</si>
  <si>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</si>
  <si>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</si>
  <si>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</si>
  <si>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</si>
  <si>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</si>
  <si>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</si>
  <si>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</si>
  <si>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</si>
  <si>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</si>
  <si>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</si>
  <si>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</si>
  <si>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</si>
  <si>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</si>
  <si>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</si>
  <si>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</si>
  <si>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</si>
  <si>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</si>
  <si>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</si>
  <si>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</si>
  <si>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</si>
  <si>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</si>
  <si>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</si>
  <si>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</si>
  <si>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</si>
  <si>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</si>
  <si>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</si>
  <si>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</si>
  <si>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</si>
  <si>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</si>
  <si>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</si>
  <si>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</si>
  <si>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</si>
  <si>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</si>
  <si>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</si>
  <si>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</si>
  <si>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</si>
  <si>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</si>
  <si>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</si>
  <si>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</si>
  <si>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</si>
  <si>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</si>
  <si>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</si>
  <si>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</si>
  <si>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</si>
  <si>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</si>
  <si>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</si>
  <si>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</si>
  <si>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</si>
  <si>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</si>
  <si>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</si>
  <si>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</si>
  <si>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</si>
  <si>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</si>
  <si>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</si>
  <si>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</si>
  <si>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</si>
  <si>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</si>
  <si>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</si>
  <si>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</si>
  <si>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</si>
  <si>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</si>
  <si>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</si>
  <si>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</si>
  <si>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</si>
  <si>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</si>
  <si>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</si>
  <si>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</si>
  <si>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</si>
  <si>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</si>
  <si>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</si>
  <si>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</si>
  <si>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</si>
  <si>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</si>
  <si>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</si>
  <si>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</si>
  <si>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</si>
  <si>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</si>
  <si>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</si>
  <si>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</si>
  <si>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</si>
  <si>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</si>
  <si>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</si>
  <si>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</si>
  <si>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</si>
  <si>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</si>
  <si>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</si>
  <si>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</si>
  <si>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</si>
  <si>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</si>
  <si>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</si>
  <si>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</si>
  <si>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</si>
  <si>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</si>
  <si>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</si>
  <si>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</si>
  <si>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</si>
  <si>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</si>
  <si>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</si>
  <si>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</si>
  <si>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</si>
  <si>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</si>
  <si>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</si>
  <si>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</si>
  <si>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</si>
  <si>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</si>
  <si>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</si>
  <si>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</si>
  <si>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</si>
  <si>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</si>
  <si>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</si>
  <si>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</si>
  <si>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</si>
  <si>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</si>
  <si>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</si>
  <si>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</si>
  <si>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</si>
  <si>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</si>
  <si>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</si>
  <si>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</si>
  <si>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</si>
  <si>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</si>
  <si>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</si>
  <si>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</si>
  <si>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</si>
  <si>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</si>
  <si>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</si>
  <si>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</si>
  <si>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</si>
  <si>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</si>
  <si>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</si>
  <si>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</si>
  <si>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</si>
  <si>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</si>
  <si>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</si>
  <si>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</si>
  <si>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</si>
  <si>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</si>
  <si>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</si>
  <si>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</si>
  <si>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</si>
  <si>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</si>
  <si>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</si>
  <si>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</si>
  <si>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</si>
  <si>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</si>
  <si>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</si>
  <si>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</si>
  <si>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</si>
  <si>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</si>
  <si>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</si>
  <si>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</si>
  <si>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</si>
  <si>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</si>
  <si>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</si>
  <si>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</si>
  <si>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</si>
  <si>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</si>
  <si>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</si>
  <si>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</si>
  <si>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</si>
  <si>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</si>
  <si>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</si>
  <si>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</si>
  <si>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</si>
  <si>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</si>
  <si>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</si>
  <si>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</si>
  <si>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</si>
  <si>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</si>
  <si>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</si>
  <si>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</si>
  <si>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</si>
  <si>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</si>
  <si>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</si>
  <si>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</si>
  <si>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</si>
  <si>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</si>
  <si>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</si>
  <si>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</si>
  <si>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</si>
  <si>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</si>
  <si>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</si>
  <si>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</si>
  <si>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</si>
  <si>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</si>
  <si>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</si>
  <si>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</si>
  <si>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</si>
  <si>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</si>
  <si>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</si>
  <si>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</si>
  <si>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</si>
  <si>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</si>
  <si>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</si>
  <si>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</si>
  <si>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</si>
  <si>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</si>
  <si>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</si>
  <si>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</si>
  <si>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</si>
  <si>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</si>
  <si>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</si>
  <si>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</si>
  <si>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</si>
  <si>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</si>
  <si>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</si>
  <si>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</si>
  <si>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</si>
  <si>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</si>
  <si>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</si>
  <si>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</si>
  <si>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</si>
  <si>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</si>
  <si>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</si>
  <si>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</si>
  <si>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</si>
  <si>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</si>
  <si>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</si>
  <si>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</si>
  <si>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</si>
  <si>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</si>
  <si>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</si>
  <si>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</si>
  <si>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</si>
  <si>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</si>
  <si>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</si>
  <si>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</si>
  <si>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</si>
  <si>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</si>
  <si>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</si>
  <si>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</si>
  <si>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</si>
  <si>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</si>
  <si>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</si>
  <si>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</si>
  <si>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</si>
  <si>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</si>
  <si>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</si>
  <si>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</si>
  <si>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</si>
  <si>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</si>
  <si>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</si>
  <si>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</si>
  <si>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</si>
  <si>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</si>
  <si>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</si>
  <si>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</si>
  <si>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</si>
  <si>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</si>
  <si>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</si>
  <si>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</si>
  <si>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</si>
  <si>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</si>
  <si>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</si>
  <si>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</si>
  <si>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</si>
  <si>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</si>
  <si>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</si>
  <si>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</si>
  <si>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</si>
  <si>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</si>
  <si>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</si>
  <si>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</si>
  <si>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</si>
  <si>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</si>
  <si>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</si>
  <si>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</si>
  <si>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</si>
  <si>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</si>
  <si>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</si>
  <si>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</si>
  <si>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</si>
  <si>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</si>
  <si>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</si>
  <si>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</si>
  <si>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</si>
  <si>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</si>
  <si>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</si>
  <si>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</si>
  <si>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</si>
  <si>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</si>
  <si>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</si>
  <si>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</si>
  <si>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</si>
  <si>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</si>
  <si>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</si>
  <si>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</si>
  <si>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</si>
  <si>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</si>
  <si>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</si>
  <si>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</si>
  <si>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</si>
  <si>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</si>
  <si>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</si>
  <si>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</si>
  <si>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</si>
  <si>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</si>
  <si>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</si>
  <si>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</si>
  <si>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</si>
  <si>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</si>
  <si>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</si>
  <si>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</si>
  <si>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</si>
  <si>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</si>
  <si>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</si>
  <si>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</si>
  <si>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</si>
  <si>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</si>
  <si>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</si>
  <si>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</si>
  <si>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</si>
  <si>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</si>
  <si>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</si>
  <si>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</si>
  <si>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</si>
  <si>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</si>
  <si>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</si>
  <si>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</si>
  <si>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</si>
  <si>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</si>
  <si>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</si>
  <si>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</si>
  <si>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</si>
  <si>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</si>
  <si>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</si>
  <si>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</si>
  <si>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</si>
  <si>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</si>
  <si>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</si>
  <si>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</si>
  <si>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</si>
  <si>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</si>
  <si>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</si>
  <si>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</si>
  <si>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</si>
  <si>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</si>
  <si>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</si>
  <si>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</si>
  <si>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</si>
  <si>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</si>
  <si>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</si>
  <si>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</si>
  <si>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</si>
  <si>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</si>
  <si>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</si>
  <si>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</si>
  <si>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</si>
  <si>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</si>
  <si>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</si>
  <si>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</si>
  <si>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</si>
  <si>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</si>
  <si>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</si>
  <si>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</si>
  <si>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</si>
  <si>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</si>
  <si>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</si>
  <si>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</si>
  <si>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</si>
  <si>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</si>
  <si>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</si>
  <si>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</si>
  <si>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</si>
  <si>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</si>
  <si>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</si>
  <si>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</si>
  <si>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</si>
  <si>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</si>
  <si>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</si>
  <si>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</si>
  <si>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</si>
  <si>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</si>
  <si>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</si>
  <si>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</si>
  <si>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</si>
  <si>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</si>
  <si>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</si>
  <si>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</si>
  <si>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</si>
  <si>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</si>
  <si>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</si>
  <si>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</si>
  <si>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</si>
  <si>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</si>
  <si>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</si>
  <si>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</si>
  <si>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</si>
  <si>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</si>
  <si>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</si>
  <si>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</si>
  <si>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</si>
  <si>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</si>
  <si>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</si>
  <si>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</si>
  <si>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</si>
  <si>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</si>
  <si>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</si>
  <si>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</si>
  <si>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</si>
  <si>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</si>
  <si>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</si>
  <si>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</si>
  <si>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</si>
  <si>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</si>
  <si>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</si>
  <si>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</si>
  <si>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</si>
  <si>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</si>
  <si>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</si>
  <si>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</si>
  <si>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</si>
  <si>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</si>
  <si>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</si>
  <si>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</si>
  <si>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</si>
  <si>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</si>
  <si>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</si>
  <si>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</si>
  <si>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</si>
  <si>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</si>
  <si>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</si>
  <si>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</si>
  <si>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</si>
  <si>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</si>
  <si>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</si>
  <si>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</si>
  <si>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</si>
  <si>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</si>
  <si>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</si>
  <si>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</si>
  <si>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</si>
  <si>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</si>
  <si>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</si>
  <si>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</si>
  <si>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</si>
  <si>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</si>
  <si>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</si>
  <si>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</si>
  <si>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</si>
  <si>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</si>
  <si>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</si>
  <si>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</si>
  <si>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</si>
  <si>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</si>
  <si>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</si>
  <si>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</si>
  <si>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</si>
  <si>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</si>
  <si>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</si>
  <si>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</si>
  <si>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</si>
  <si>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</si>
  <si>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</si>
  <si>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</si>
  <si>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</si>
  <si>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</si>
  <si>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</si>
  <si>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</si>
  <si>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</si>
  <si>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</si>
  <si>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</si>
  <si>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</si>
  <si>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</si>
  <si>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</si>
  <si>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</si>
  <si>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</si>
  <si>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</si>
  <si>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</si>
  <si>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</si>
  <si>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</si>
  <si>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</si>
  <si>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</si>
  <si>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</si>
  <si>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</si>
  <si>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</si>
  <si>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</si>
  <si>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</si>
  <si>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</si>
  <si>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</si>
  <si>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</si>
  <si>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</si>
  <si>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</si>
  <si>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</si>
  <si>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</si>
  <si>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</si>
  <si>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</si>
  <si>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</si>
  <si>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</si>
  <si>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</si>
  <si>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</si>
  <si>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</si>
  <si>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</si>
  <si>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</si>
  <si>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</si>
  <si>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</si>
  <si>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</si>
  <si>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</si>
  <si>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</si>
  <si>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</si>
  <si>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</si>
  <si>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</si>
  <si>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</si>
  <si>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</si>
  <si>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</si>
  <si>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</si>
  <si>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</si>
  <si>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</si>
  <si>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</si>
  <si>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</si>
  <si>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</si>
  <si>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</si>
  <si>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</si>
  <si>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</si>
  <si>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</si>
  <si>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</si>
  <si>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</si>
  <si>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</si>
  <si>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</si>
  <si>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</si>
  <si>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</si>
  <si>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</si>
  <si>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</si>
  <si>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</si>
  <si>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</si>
  <si>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</si>
  <si>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</si>
  <si>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</si>
  <si>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</si>
  <si>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</si>
  <si>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</si>
  <si>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</si>
  <si>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</si>
  <si>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</si>
  <si>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</si>
  <si>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</si>
  <si>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</si>
  <si>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</si>
  <si>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</si>
  <si>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</si>
  <si>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</si>
  <si>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</si>
  <si>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</si>
  <si>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</si>
  <si>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</si>
  <si>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</si>
  <si>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</si>
  <si>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</si>
  <si>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</si>
  <si>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</si>
  <si>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</si>
  <si>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</si>
  <si>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</si>
  <si>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</si>
  <si>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</si>
  <si>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</si>
  <si>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</si>
  <si>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</si>
  <si>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</si>
  <si>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</si>
  <si>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</si>
  <si>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</si>
  <si>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</si>
  <si>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</si>
  <si>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</si>
  <si>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</si>
  <si>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</si>
  <si>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</si>
  <si>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</si>
  <si>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</si>
  <si>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</si>
  <si>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</si>
  <si>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</si>
  <si>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</si>
  <si>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</si>
  <si>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</si>
  <si>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</si>
  <si>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</si>
  <si>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</si>
  <si>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</si>
  <si>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</si>
  <si>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</si>
  <si>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</si>
  <si>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</si>
  <si>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</si>
  <si>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</si>
  <si>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</si>
  <si>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</si>
  <si>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</si>
  <si>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</si>
  <si>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</si>
  <si>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</si>
  <si>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</si>
  <si>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</si>
  <si>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</si>
  <si>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</si>
  <si>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</si>
  <si>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</si>
  <si>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</si>
  <si>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</si>
  <si>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</si>
  <si>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</si>
  <si>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</si>
  <si>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</si>
  <si>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</si>
  <si>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</si>
  <si>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</si>
  <si>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</si>
  <si>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</si>
  <si>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</si>
  <si>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</si>
  <si>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</si>
  <si>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</si>
  <si>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</si>
  <si>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</si>
  <si>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</si>
  <si>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</si>
  <si>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</si>
  <si>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</si>
  <si>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</si>
  <si>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</si>
  <si>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</si>
  <si>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</si>
  <si>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</si>
  <si>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</si>
  <si>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</si>
  <si>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</si>
  <si>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</si>
  <si>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</si>
  <si>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</si>
  <si>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</si>
  <si>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</si>
  <si>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</si>
  <si>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</si>
  <si>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</si>
  <si>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</si>
  <si>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</si>
  <si>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</si>
  <si>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</si>
  <si>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</si>
  <si>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</si>
  <si>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</si>
  <si>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</si>
  <si>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</si>
  <si>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</si>
  <si>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</si>
  <si>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</si>
  <si>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</si>
  <si>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</si>
  <si>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</si>
  <si>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</si>
  <si>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</si>
  <si>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</si>
  <si>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</si>
  <si>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</si>
  <si>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</si>
  <si>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</si>
  <si>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</si>
  <si>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</si>
  <si>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</si>
  <si>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</si>
  <si>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</si>
  <si>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</si>
  <si>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</si>
  <si>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</si>
  <si>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</si>
  <si>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</si>
  <si>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</si>
  <si>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</si>
  <si>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</si>
  <si>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</si>
  <si>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</si>
  <si>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</si>
  <si>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</si>
  <si>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</si>
  <si>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</si>
  <si>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</si>
  <si>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</si>
  <si>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</si>
  <si>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</si>
  <si>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</si>
  <si>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</si>
  <si>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</si>
  <si>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</si>
  <si>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</si>
  <si>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</si>
  <si>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</si>
  <si>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</si>
  <si>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</si>
  <si>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</si>
  <si>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</si>
  <si>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</si>
  <si>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</si>
  <si>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</si>
  <si>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</si>
  <si>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</si>
  <si>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</si>
  <si>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</si>
  <si>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</si>
  <si>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</si>
  <si>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</si>
  <si>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</si>
  <si>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</si>
  <si>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</si>
  <si>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</si>
  <si>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</si>
  <si>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</si>
  <si>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</si>
  <si>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</si>
  <si>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</si>
  <si>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</si>
  <si>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</si>
  <si>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</si>
  <si>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</si>
  <si>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</si>
  <si>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</si>
  <si>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</si>
  <si>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</si>
  <si>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</si>
  <si>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</si>
  <si>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</si>
  <si>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</si>
  <si>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</si>
  <si>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</si>
  <si>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</si>
  <si>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</si>
  <si>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</si>
  <si>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</si>
  <si>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</si>
  <si>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</si>
  <si>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</si>
  <si>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</si>
  <si>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</si>
  <si>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</si>
  <si>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</si>
  <si>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</si>
  <si>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</si>
  <si>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</si>
  <si>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</si>
  <si>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</si>
  <si>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</si>
  <si>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</si>
  <si>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</si>
  <si>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</si>
  <si>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</si>
  <si>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</si>
  <si>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</si>
  <si>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</si>
  <si>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</si>
  <si>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</si>
  <si>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</si>
  <si>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</si>
  <si>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</si>
  <si>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</si>
  <si>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</si>
  <si>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</si>
  <si>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</si>
  <si>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</si>
  <si>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</si>
  <si>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</si>
  <si>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</si>
  <si>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</si>
  <si>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</si>
  <si>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</si>
  <si>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</si>
  <si>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</si>
  <si>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</si>
  <si>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</si>
  <si>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</si>
  <si>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</si>
  <si>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</si>
  <si>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</si>
  <si>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</si>
  <si>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</si>
  <si>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</si>
  <si>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</si>
  <si>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</si>
  <si>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</si>
  <si>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</si>
  <si>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</si>
  <si>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</si>
  <si>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</si>
  <si>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</si>
  <si>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</si>
  <si>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</si>
  <si>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</si>
  <si>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</si>
  <si>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</si>
  <si>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</si>
  <si>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</si>
  <si>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</si>
  <si>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</si>
  <si>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</si>
  <si>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</si>
  <si>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</si>
  <si>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</si>
  <si>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</si>
  <si>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</si>
  <si>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</si>
  <si>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</si>
  <si>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</si>
  <si>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</si>
  <si>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</si>
  <si>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</si>
  <si>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</si>
  <si>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</si>
  <si>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</si>
  <si>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</si>
  <si>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</si>
  <si>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</si>
  <si>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</si>
  <si>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</si>
  <si>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</si>
  <si>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</si>
  <si>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</si>
  <si>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</si>
  <si>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</si>
  <si>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</si>
  <si>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</si>
  <si>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</si>
  <si>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</si>
  <si>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</si>
  <si>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</si>
  <si>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</si>
  <si>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</si>
  <si>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</si>
  <si>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</si>
  <si>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</si>
  <si>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</si>
  <si>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</si>
  <si>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</si>
  <si>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</si>
  <si>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</si>
  <si>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</si>
  <si>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</si>
  <si>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</si>
  <si>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</si>
  <si>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</si>
  <si>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</si>
  <si>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</si>
  <si>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</si>
  <si>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</si>
  <si>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</si>
  <si>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</si>
  <si>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</si>
  <si>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</si>
  <si>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</si>
  <si>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</si>
  <si>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</si>
  <si>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</si>
  <si>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</si>
  <si>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</si>
  <si>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</si>
  <si>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</si>
  <si>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</si>
  <si>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</si>
  <si>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</si>
  <si>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</si>
  <si>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</si>
  <si>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</si>
  <si>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</si>
  <si>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</si>
  <si>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</si>
  <si>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</si>
  <si>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</si>
  <si>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</si>
  <si>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</si>
  <si>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</si>
  <si>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</si>
  <si>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</si>
  <si>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</si>
  <si>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</si>
  <si>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</si>
  <si>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</si>
  <si>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</si>
  <si>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</si>
  <si>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</si>
  <si>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</si>
  <si>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</si>
  <si>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</si>
  <si>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</si>
  <si>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</si>
  <si>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</si>
  <si>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</si>
  <si>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</si>
  <si>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</si>
  <si>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</si>
  <si>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</si>
  <si>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</si>
  <si>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</si>
  <si>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</si>
  <si>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</si>
  <si>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</si>
  <si>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</si>
  <si>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</si>
  <si>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</si>
  <si>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</si>
  <si>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</si>
  <si>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</si>
  <si>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</si>
  <si>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</si>
  <si>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</si>
  <si>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</si>
  <si>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</si>
  <si>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</si>
  <si>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</si>
  <si>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</si>
  <si>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</si>
  <si>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</si>
  <si>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</si>
  <si>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</si>
  <si>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</si>
  <si>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</si>
  <si>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</si>
  <si>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</si>
  <si>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</si>
  <si>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</si>
  <si>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</si>
  <si>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</si>
  <si>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</si>
  <si>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</si>
  <si>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</si>
  <si>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</si>
  <si>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</si>
  <si>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</si>
  <si>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</si>
  <si>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</si>
  <si>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</si>
  <si>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</si>
  <si>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</si>
  <si>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</si>
  <si>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</si>
  <si>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</si>
  <si>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</si>
  <si>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</si>
  <si>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</si>
  <si>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</si>
  <si>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</si>
  <si>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</si>
  <si>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</si>
  <si>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</si>
  <si>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</si>
  <si>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</si>
  <si>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</si>
  <si>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</si>
  <si>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</si>
  <si>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</si>
  <si>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</si>
  <si>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</si>
  <si>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</si>
  <si>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</si>
  <si>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</si>
  <si>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</si>
  <si>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</si>
  <si>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</si>
  <si>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</si>
  <si>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</si>
  <si>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</si>
  <si>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</si>
  <si>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</si>
  <si>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</si>
  <si>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</si>
  <si>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</si>
  <si>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</si>
  <si>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</si>
  <si>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</si>
  <si>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</si>
  <si>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</si>
  <si>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</si>
  <si>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</si>
  <si>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</si>
  <si>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</si>
  <si>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</si>
  <si>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</si>
  <si>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</si>
  <si>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</si>
  <si>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</si>
  <si>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</si>
  <si>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</si>
  <si>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</si>
  <si>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</si>
  <si>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</si>
  <si>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</si>
  <si>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</si>
  <si>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</si>
  <si>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</si>
  <si>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</si>
  <si>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</si>
  <si>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</si>
  <si>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</si>
  <si>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</si>
  <si>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</si>
  <si>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</si>
  <si>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</si>
  <si>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</si>
  <si>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</si>
  <si>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</si>
  <si>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</si>
  <si>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</si>
  <si>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</si>
  <si>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</si>
  <si>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</si>
  <si>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</si>
  <si>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</si>
  <si>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</si>
  <si>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</si>
  <si>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</si>
  <si>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</si>
  <si>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</si>
  <si>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</si>
  <si>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</si>
  <si>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</si>
  <si>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</si>
  <si>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</si>
  <si>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</si>
  <si>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</si>
  <si>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</si>
  <si>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</si>
  <si>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</si>
  <si>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</si>
  <si>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</si>
  <si>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</si>
  <si>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</si>
  <si>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</si>
  <si>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</si>
  <si>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</si>
  <si>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</si>
  <si>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</si>
  <si>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</si>
  <si>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</si>
  <si>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</si>
  <si>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</si>
  <si>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</si>
  <si>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</si>
  <si>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</si>
  <si>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</si>
  <si>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</si>
  <si>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</si>
  <si>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</si>
  <si>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</si>
  <si>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</si>
  <si>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</si>
  <si>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</si>
  <si>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</si>
  <si>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</si>
  <si>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</si>
  <si>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</si>
  <si>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</si>
  <si>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</si>
  <si>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</si>
  <si>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</si>
  <si>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</si>
  <si>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</si>
  <si>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</si>
  <si>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</si>
  <si>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</si>
  <si>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</si>
  <si>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</si>
  <si>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</si>
  <si>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</si>
  <si>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</si>
  <si>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</si>
  <si>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</si>
  <si>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</si>
  <si>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</si>
  <si>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</si>
  <si>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</si>
  <si>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</si>
  <si>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</si>
  <si>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</si>
  <si>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</si>
  <si>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</si>
  <si>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</si>
  <si>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</si>
  <si>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</si>
  <si>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</si>
  <si>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</si>
  <si>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</si>
  <si>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</si>
  <si>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</si>
  <si>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</si>
  <si>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</si>
  <si>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</si>
  <si>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</si>
  <si>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</si>
  <si>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</si>
  <si>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</si>
  <si>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</si>
  <si>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</si>
  <si>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</si>
  <si>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</si>
  <si>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</si>
  <si>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</si>
  <si>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</si>
  <si>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</si>
  <si>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</si>
  <si>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</si>
  <si>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</si>
  <si>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</si>
  <si>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</si>
  <si>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</si>
  <si>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</si>
  <si>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</si>
  <si>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</si>
  <si>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</si>
  <si>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</si>
  <si>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</si>
  <si>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</si>
  <si>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</si>
  <si>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</si>
  <si>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</si>
  <si>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</si>
  <si>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</si>
  <si>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</si>
  <si>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</si>
  <si>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</si>
  <si>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</si>
  <si>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</si>
  <si>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</si>
  <si>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</si>
  <si>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</si>
  <si>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</si>
  <si>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</si>
  <si>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</si>
  <si>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</si>
  <si>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</si>
  <si>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</si>
  <si>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</si>
  <si>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</si>
  <si>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</si>
  <si>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</si>
  <si>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</si>
  <si>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</si>
  <si>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</si>
  <si>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</si>
  <si>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</si>
  <si>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</si>
  <si>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</si>
  <si>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</si>
  <si>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</si>
  <si>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</si>
  <si>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</si>
  <si>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</si>
  <si>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</si>
  <si>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</si>
  <si>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</si>
  <si>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</si>
  <si>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</si>
  <si>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</si>
  <si>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</si>
  <si>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</si>
  <si>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</si>
  <si>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</si>
  <si>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</si>
  <si>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</si>
  <si>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</si>
  <si>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</si>
  <si>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</si>
  <si>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</si>
  <si>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</si>
  <si>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</si>
  <si>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</si>
  <si>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</si>
  <si>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</si>
  <si>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</si>
  <si>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</si>
  <si>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</si>
  <si>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</si>
  <si>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</si>
  <si>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</si>
  <si>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</si>
  <si>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</si>
  <si>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</si>
  <si>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</si>
  <si>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</si>
  <si>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</si>
  <si>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</si>
  <si>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</si>
  <si>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</si>
  <si>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</si>
  <si>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</si>
  <si>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</si>
  <si>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</si>
  <si>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</si>
  <si>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</si>
  <si>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</si>
  <si>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</si>
  <si>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</si>
  <si>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</si>
  <si>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</si>
  <si>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</si>
  <si>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</si>
  <si>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</si>
  <si>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</si>
  <si>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</si>
  <si>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</si>
  <si>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</si>
  <si>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</si>
  <si>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</si>
  <si>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</si>
  <si>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</si>
  <si>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</si>
  <si>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</si>
  <si>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</si>
  <si>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</si>
  <si>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</si>
  <si>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</si>
  <si>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</si>
  <si>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</si>
  <si>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</si>
  <si>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</si>
  <si>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</si>
  <si>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</si>
  <si>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</si>
  <si>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</si>
  <si>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</si>
  <si>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</si>
  <si>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</si>
  <si>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</si>
  <si>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</si>
  <si>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</si>
  <si>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</si>
  <si>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</si>
  <si>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</si>
  <si>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</si>
  <si>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</si>
  <si>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</si>
  <si>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</si>
  <si>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</si>
  <si>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</si>
  <si>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</si>
  <si>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</si>
  <si>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</si>
  <si>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</si>
  <si>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</si>
  <si>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</si>
  <si>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</si>
  <si>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</si>
  <si>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</si>
  <si>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</si>
  <si>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</si>
  <si>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</si>
  <si>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</si>
  <si>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</si>
  <si>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</si>
  <si>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</si>
  <si>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</si>
  <si>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</si>
  <si>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</si>
  <si>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</si>
  <si>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</si>
  <si>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</si>
  <si>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</si>
  <si>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</si>
  <si>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</si>
  <si>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</si>
  <si>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</si>
  <si>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</si>
  <si>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</si>
  <si>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</si>
  <si>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</si>
  <si>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</si>
  <si>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</si>
  <si>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</si>
  <si>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</si>
  <si>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</si>
  <si>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</si>
  <si>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</si>
  <si>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</si>
  <si>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</si>
  <si>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</si>
  <si>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</si>
  <si>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</si>
  <si>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</si>
  <si>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</si>
  <si>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</si>
  <si>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</si>
  <si>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</si>
  <si>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</si>
  <si>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</si>
  <si>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</si>
  <si>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</si>
  <si>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</si>
  <si>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</si>
  <si>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</si>
  <si>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</si>
  <si>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</si>
  <si>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</si>
  <si>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</si>
  <si>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</si>
  <si>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</si>
  <si>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</si>
  <si>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</si>
  <si>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</si>
  <si>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</si>
  <si>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</si>
  <si>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</si>
  <si>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</si>
  <si>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</si>
  <si>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</si>
  <si>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</si>
  <si>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</si>
  <si>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</si>
  <si>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</si>
  <si>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</si>
  <si>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</si>
  <si>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</si>
  <si>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</si>
  <si>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</si>
  <si>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</si>
  <si>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</si>
  <si>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</si>
  <si>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</si>
  <si>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</si>
  <si>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</si>
  <si>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</si>
  <si>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</si>
  <si>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</si>
  <si>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</si>
  <si>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</si>
  <si>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</si>
  <si>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</si>
  <si>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</si>
  <si>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</si>
  <si>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</si>
  <si>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</si>
  <si>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</si>
  <si>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</si>
  <si>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</si>
  <si>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</si>
  <si>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</si>
  <si>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</si>
  <si>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</si>
  <si>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</si>
  <si>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</si>
  <si>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</si>
  <si>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</si>
  <si>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</si>
  <si>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</si>
  <si>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</si>
  <si>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</si>
  <si>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</si>
  <si>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</si>
  <si>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</si>
  <si>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</si>
  <si>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</si>
  <si>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</si>
  <si>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</si>
  <si>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</si>
  <si>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</si>
  <si>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</si>
  <si>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</si>
  <si>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</si>
  <si>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</si>
  <si>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</si>
  <si>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</si>
  <si>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</si>
  <si>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</si>
  <si>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</si>
  <si>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</si>
  <si>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</si>
  <si>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</si>
  <si>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</si>
  <si>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</si>
  <si>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</si>
  <si>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</si>
  <si>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</si>
  <si>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</si>
  <si>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</si>
  <si>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</si>
  <si>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</si>
  <si>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</si>
  <si>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</si>
  <si>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</si>
  <si>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</si>
  <si>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</si>
  <si>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</si>
  <si>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</si>
  <si>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</si>
  <si>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</si>
  <si>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</si>
  <si>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</si>
  <si>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</si>
  <si>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</si>
  <si>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</si>
  <si>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</si>
  <si>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</si>
  <si>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</si>
  <si>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</si>
  <si>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</si>
  <si>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</si>
  <si>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</si>
  <si>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</si>
  <si>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</si>
  <si>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</si>
  <si>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</si>
  <si>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</si>
  <si>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</si>
  <si>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</si>
  <si>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</si>
  <si>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</si>
  <si>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</si>
  <si>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</si>
  <si>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</si>
  <si>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</si>
  <si>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</si>
  <si>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</si>
  <si>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</si>
  <si>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</si>
  <si>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</si>
  <si>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</si>
  <si>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</si>
  <si>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</si>
  <si>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</si>
  <si>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</si>
  <si>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</si>
  <si>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</si>
  <si>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</si>
  <si>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</si>
  <si>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</si>
  <si>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</si>
  <si>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</si>
  <si>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</si>
  <si>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</si>
  <si>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</si>
  <si>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</si>
  <si>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</si>
  <si>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</si>
  <si>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</si>
  <si>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</si>
  <si>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</si>
  <si>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</si>
  <si>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</si>
  <si>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</si>
  <si>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</si>
  <si>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</si>
  <si>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</si>
  <si>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</si>
  <si>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</si>
  <si>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</si>
  <si>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</si>
  <si>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</si>
  <si>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</si>
  <si>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</si>
  <si>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</si>
  <si>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</si>
  <si>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</si>
  <si>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</si>
  <si>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</si>
  <si>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</si>
  <si>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</si>
  <si>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</si>
  <si>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</si>
  <si>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</si>
  <si>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</si>
  <si>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</si>
  <si>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</si>
  <si>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</si>
  <si>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</si>
  <si>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</si>
  <si>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</si>
  <si>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</si>
  <si>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</si>
  <si>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</si>
  <si>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</si>
  <si>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</si>
  <si>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</si>
  <si>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</si>
  <si>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</si>
  <si>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</si>
  <si>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</si>
  <si>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</si>
  <si>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</si>
  <si>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</si>
  <si>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</si>
  <si>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</si>
  <si>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</si>
  <si>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</si>
  <si>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</si>
  <si>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</si>
  <si>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</si>
  <si>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</si>
  <si>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</si>
  <si>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</si>
  <si>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</si>
  <si>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</si>
  <si>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</si>
  <si>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</si>
  <si>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</si>
  <si>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</si>
  <si>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</si>
  <si>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</si>
  <si>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</si>
  <si>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</si>
  <si>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</si>
  <si>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</si>
  <si>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</si>
  <si>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</si>
  <si>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</si>
  <si>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</si>
  <si>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</si>
  <si>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</si>
  <si>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</si>
  <si>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</si>
  <si>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</si>
  <si>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</si>
  <si>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</si>
  <si>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</si>
  <si>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</si>
  <si>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</si>
  <si>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</si>
  <si>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</si>
  <si>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</si>
  <si>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</si>
  <si>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</si>
  <si>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</si>
  <si>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</si>
  <si>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</si>
  <si>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</si>
  <si>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</si>
  <si>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</si>
  <si>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</si>
  <si>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</si>
  <si>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</si>
  <si>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</si>
  <si>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</si>
  <si>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</si>
  <si>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</si>
  <si>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</si>
  <si>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</si>
  <si>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</si>
  <si>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</si>
  <si>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</si>
  <si>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</si>
  <si>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</si>
  <si>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</si>
  <si>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</si>
  <si>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</si>
  <si>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</si>
  <si>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</si>
  <si>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</si>
  <si>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</si>
  <si>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</si>
  <si>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</si>
  <si>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</si>
  <si>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</si>
  <si>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</si>
  <si>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</si>
  <si>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</si>
  <si>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</si>
  <si>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</si>
  <si>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</si>
  <si>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</si>
  <si>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</si>
  <si>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</si>
  <si>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</si>
  <si>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</si>
  <si>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</si>
  <si>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</si>
  <si>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</si>
  <si>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</si>
  <si>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</si>
  <si>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</si>
  <si>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</si>
  <si>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</si>
  <si>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</si>
  <si>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</si>
  <si>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</si>
  <si>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</si>
  <si>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</si>
  <si>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</si>
  <si>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</si>
  <si>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</si>
  <si>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</si>
  <si>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</si>
  <si>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</si>
  <si>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</si>
  <si>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</si>
  <si>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</si>
  <si>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</si>
  <si>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</si>
  <si>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</si>
  <si>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</si>
  <si>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</si>
  <si>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</si>
  <si>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</si>
  <si>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</si>
  <si>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</si>
  <si>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</si>
  <si>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</si>
  <si>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</si>
  <si>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</si>
  <si>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</si>
  <si>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</si>
  <si>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</si>
  <si>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</si>
  <si>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</si>
  <si>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</si>
  <si>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</si>
  <si>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</si>
  <si>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</si>
  <si>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</si>
  <si>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</si>
  <si>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</si>
  <si>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</si>
  <si>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</si>
  <si>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</si>
  <si>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</si>
  <si>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</si>
  <si>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</si>
  <si>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</si>
  <si>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</si>
  <si>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</si>
  <si>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</si>
  <si>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</si>
  <si>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</si>
  <si>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</si>
  <si>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</si>
  <si>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</si>
  <si>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</si>
  <si>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</si>
  <si>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</si>
  <si>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</si>
  <si>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</si>
  <si>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</si>
  <si>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</si>
  <si>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</si>
  <si>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</si>
  <si>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</si>
  <si>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</si>
  <si>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</si>
  <si>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</si>
  <si>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</si>
  <si>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</si>
  <si>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</si>
  <si>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</si>
  <si>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</si>
  <si>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</si>
  <si>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</si>
  <si>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</si>
  <si>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</si>
  <si>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</si>
  <si>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</si>
  <si>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</si>
  <si>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</si>
  <si>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</si>
  <si>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</si>
  <si>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</si>
  <si>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</si>
  <si>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</si>
  <si>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</si>
  <si>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</si>
  <si>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</si>
  <si>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</si>
  <si>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</si>
  <si>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</si>
  <si>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</si>
  <si>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</si>
  <si>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</si>
  <si>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</si>
  <si>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</si>
  <si>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</si>
  <si>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</si>
  <si>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</si>
  <si>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</si>
  <si>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</si>
  <si>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</si>
  <si>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</si>
  <si>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</si>
  <si>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</si>
  <si>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</si>
  <si>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</si>
  <si>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</si>
  <si>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</si>
  <si>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</si>
  <si>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</si>
  <si>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</si>
  <si>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</si>
  <si>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</si>
  <si>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</si>
  <si>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</si>
  <si>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</si>
  <si>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</si>
  <si>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</si>
  <si>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</si>
  <si>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</si>
  <si>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</si>
  <si>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</si>
  <si>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</si>
  <si>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</si>
  <si>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</si>
  <si>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</si>
  <si>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</si>
  <si>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</si>
  <si>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</si>
  <si>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</si>
  <si>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</si>
  <si>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</si>
  <si>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</si>
  <si>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</si>
  <si>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</si>
  <si>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</si>
  <si>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</si>
  <si>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</si>
  <si>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</si>
  <si>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</si>
  <si>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</si>
  <si>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</si>
  <si>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</si>
  <si>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</si>
  <si>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</si>
  <si>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</si>
  <si>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</si>
  <si>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</si>
  <si>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</si>
  <si>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</si>
  <si>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</si>
  <si>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</si>
  <si>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</si>
  <si>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</si>
  <si>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</si>
  <si>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</si>
  <si>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</si>
  <si>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</si>
  <si>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</si>
  <si>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</si>
  <si>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</si>
  <si>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</si>
  <si>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</si>
  <si>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</si>
  <si>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</si>
  <si>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</si>
  <si>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</si>
  <si>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</si>
  <si>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</si>
  <si>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</si>
  <si>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</si>
  <si>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</si>
  <si>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</si>
  <si>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</si>
  <si>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</si>
  <si>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</si>
  <si>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</si>
  <si>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</si>
  <si>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</si>
  <si>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</si>
  <si>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</si>
  <si>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</si>
  <si>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</si>
  <si>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</si>
  <si>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</si>
  <si>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</si>
  <si>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</si>
  <si>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</si>
  <si>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</si>
  <si>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</si>
  <si>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</si>
  <si>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</si>
  <si>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</si>
  <si>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</si>
  <si>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</si>
  <si>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</si>
  <si>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</si>
  <si>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</si>
  <si>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</si>
  <si>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</si>
  <si>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</si>
  <si>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</si>
  <si>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</si>
  <si>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</si>
  <si>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</si>
  <si>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</si>
  <si>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</si>
  <si>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</si>
  <si>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</si>
  <si>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</si>
  <si>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</si>
  <si>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</si>
  <si>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</si>
  <si>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</si>
  <si>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</si>
  <si>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</si>
  <si>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</si>
  <si>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</si>
  <si>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</si>
  <si>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</si>
  <si>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</si>
  <si>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</si>
  <si>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</si>
  <si>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</si>
  <si>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</si>
  <si>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</si>
  <si>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</si>
  <si>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</si>
  <si>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</si>
  <si>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</si>
  <si>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</si>
  <si>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</si>
  <si>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</si>
  <si>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</si>
  <si>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</si>
  <si>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</si>
  <si>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</si>
  <si>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</si>
  <si>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</si>
  <si>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</si>
  <si>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</si>
  <si>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</si>
  <si>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</si>
  <si>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</si>
  <si>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</si>
  <si>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</si>
  <si>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</si>
  <si>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</si>
  <si>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</si>
  <si>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</si>
  <si>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</si>
  <si>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</si>
  <si>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</si>
  <si>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</si>
  <si>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</si>
  <si>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</si>
  <si>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</si>
  <si>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</si>
  <si>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</si>
  <si>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</si>
  <si>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</si>
  <si>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</si>
  <si>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</si>
  <si>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</si>
  <si>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</si>
  <si>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</si>
  <si>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</si>
  <si>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</si>
  <si>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</si>
  <si>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</si>
  <si>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</si>
  <si>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</si>
  <si>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</si>
  <si>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</si>
  <si>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</si>
  <si>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</si>
  <si>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</si>
  <si>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</si>
  <si>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</si>
  <si>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</si>
  <si>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</si>
  <si>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</si>
  <si>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</si>
  <si>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</si>
  <si>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</si>
  <si>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</si>
  <si>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</si>
  <si>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</si>
  <si>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</si>
  <si>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</si>
  <si>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</si>
  <si>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</si>
  <si>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</si>
  <si>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</si>
  <si>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</si>
  <si>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</si>
  <si>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</si>
  <si>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</si>
  <si>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</si>
  <si>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</si>
  <si>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</si>
  <si>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</si>
  <si>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</si>
  <si>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</si>
  <si>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</si>
  <si>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</si>
  <si>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</si>
  <si>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</si>
  <si>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</si>
  <si>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</si>
  <si>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</si>
  <si>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</si>
  <si>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</si>
  <si>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</si>
  <si>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</si>
  <si>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</si>
  <si>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</si>
  <si>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</si>
  <si>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</si>
  <si>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</si>
  <si>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</si>
  <si>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</si>
  <si>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</si>
  <si>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</si>
  <si>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</si>
  <si>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</si>
  <si>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</si>
  <si>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</si>
  <si>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</si>
  <si>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</si>
  <si>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</si>
  <si>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</si>
  <si>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</si>
  <si>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</si>
  <si>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</si>
  <si>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</si>
  <si>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</si>
  <si>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</si>
  <si>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</si>
  <si>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</si>
  <si>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</si>
  <si>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</si>
  <si>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</si>
  <si>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</si>
  <si>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</si>
  <si>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</si>
  <si>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</si>
  <si>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</si>
  <si>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</si>
  <si>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</si>
  <si>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</si>
  <si>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</si>
  <si>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</si>
  <si>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</si>
  <si>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</si>
  <si>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</si>
  <si>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</si>
  <si>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</si>
  <si>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</si>
  <si>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</si>
  <si>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</si>
  <si>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</si>
  <si>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</si>
  <si>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</si>
  <si>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</si>
  <si>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</si>
  <si>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</si>
  <si>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</si>
  <si>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</si>
  <si>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</si>
  <si>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</si>
  <si>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</si>
  <si>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</si>
  <si>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</si>
  <si>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</si>
  <si>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</si>
  <si>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</si>
  <si>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</si>
  <si>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</si>
  <si>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</si>
  <si>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</si>
  <si>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</si>
  <si>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</si>
  <si>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</si>
  <si>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</si>
  <si>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</si>
  <si>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</si>
  <si>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</si>
  <si>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</si>
  <si>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</si>
  <si>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</si>
  <si>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</si>
  <si>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</si>
  <si>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</si>
  <si>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</si>
  <si>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</si>
  <si>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</si>
  <si>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</si>
  <si>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</si>
  <si>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</si>
  <si>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</si>
  <si>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</si>
  <si>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</si>
  <si>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</si>
  <si>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</si>
  <si>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</si>
  <si>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</si>
  <si>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</si>
  <si>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</si>
  <si>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</si>
  <si>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</si>
  <si>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</si>
  <si>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</si>
  <si>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</si>
  <si>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</si>
  <si>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</si>
  <si>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</si>
  <si>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</si>
  <si>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</si>
  <si>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</si>
  <si>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</si>
  <si>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</si>
  <si>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</si>
  <si>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</si>
  <si>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</si>
  <si>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</si>
  <si>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</si>
  <si>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</si>
  <si>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</si>
  <si>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</si>
  <si>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</si>
  <si>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</si>
  <si>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</si>
  <si>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</si>
  <si>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</si>
  <si>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</si>
  <si>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</si>
  <si>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</si>
  <si>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</si>
  <si>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</si>
  <si>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</si>
  <si>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</si>
  <si>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</si>
  <si>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</si>
  <si>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</si>
  <si>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</si>
  <si>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</si>
  <si>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</si>
  <si>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</si>
  <si>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</si>
  <si>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</si>
  <si>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</si>
  <si>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</si>
  <si>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</si>
  <si>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</si>
  <si>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</si>
  <si>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</si>
  <si>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</si>
  <si>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</si>
  <si>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</si>
  <si>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</si>
  <si>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</si>
  <si>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</si>
  <si>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</si>
  <si>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</si>
  <si>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</si>
  <si>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</si>
  <si>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</si>
  <si>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</si>
  <si>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</si>
  <si>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</si>
  <si>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</si>
  <si>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</si>
  <si>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</si>
  <si>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</si>
  <si>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</si>
  <si>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</si>
  <si>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</si>
  <si>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</si>
  <si>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</si>
  <si>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</si>
  <si>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</si>
  <si>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</si>
  <si>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</si>
  <si>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</si>
  <si>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</si>
  <si>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</si>
  <si>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</si>
  <si>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</si>
  <si>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</si>
  <si>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</si>
  <si>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</si>
  <si>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</si>
  <si>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</si>
  <si>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</si>
  <si>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</si>
  <si>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</si>
  <si>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</si>
  <si>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</si>
  <si>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</si>
  <si>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</si>
  <si>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</si>
  <si>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</si>
  <si>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</si>
  <si>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</si>
  <si>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</si>
  <si>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</si>
  <si>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</si>
  <si>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</si>
  <si>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</si>
  <si>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</si>
  <si>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</si>
  <si>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</si>
  <si>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</si>
  <si>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</si>
  <si>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</si>
  <si>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</si>
  <si>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</si>
  <si>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</si>
  <si>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</si>
  <si>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</si>
  <si>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</si>
  <si>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</si>
  <si>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</si>
  <si>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</si>
  <si>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</si>
  <si>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</si>
  <si>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</si>
  <si>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</si>
  <si>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</si>
  <si>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</si>
  <si>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</si>
  <si>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</si>
  <si>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</si>
  <si>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</si>
  <si>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</si>
  <si>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</si>
  <si>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</si>
  <si>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</si>
  <si>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</si>
  <si>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</si>
  <si>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</si>
  <si>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</si>
  <si>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</si>
  <si>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</si>
  <si>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</si>
  <si>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</si>
  <si>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</si>
  <si>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</si>
  <si>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</si>
  <si>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</si>
  <si>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</si>
  <si>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</si>
  <si>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</si>
  <si>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</si>
  <si>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</si>
  <si>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</si>
  <si>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</si>
  <si>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</si>
  <si>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</si>
  <si>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</si>
  <si>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</si>
  <si>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</si>
  <si>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</si>
  <si>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</si>
  <si>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</si>
  <si>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</si>
  <si>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</si>
  <si>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</si>
  <si>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</si>
  <si>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</si>
  <si>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</si>
  <si>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</si>
  <si>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</si>
  <si>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</si>
  <si>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</si>
  <si>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</si>
  <si>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</si>
  <si>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</si>
  <si>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</si>
  <si>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</si>
  <si>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</si>
  <si>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</si>
  <si>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</si>
  <si>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</si>
  <si>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</si>
  <si>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</si>
  <si>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</si>
  <si>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</si>
  <si>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</si>
  <si>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</si>
  <si>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</si>
  <si>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</si>
  <si>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</si>
  <si>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</si>
  <si>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</si>
  <si>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</si>
  <si>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</si>
  <si>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</si>
  <si>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</si>
  <si>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</si>
  <si>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</si>
  <si>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</si>
  <si>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</si>
  <si>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</si>
  <si>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</si>
  <si>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</si>
  <si>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</si>
  <si>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</si>
  <si>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</si>
  <si>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</si>
  <si>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</si>
  <si>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</si>
  <si>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</si>
  <si>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</si>
  <si>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</si>
  <si>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</si>
  <si>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</si>
  <si>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</si>
  <si>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</si>
  <si>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</si>
  <si>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</si>
  <si>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</si>
  <si>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</si>
  <si>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</si>
  <si>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</si>
  <si>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</si>
  <si>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</si>
  <si>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</si>
  <si>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</si>
  <si>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</si>
  <si>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</si>
  <si>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</si>
  <si>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</si>
  <si>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</si>
  <si>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</si>
  <si>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</si>
  <si>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</si>
  <si>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</si>
  <si>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</si>
  <si>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</si>
  <si>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</si>
  <si>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</si>
  <si>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</si>
  <si>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</si>
  <si>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</si>
  <si>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</si>
  <si>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</si>
  <si>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</si>
  <si>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</si>
  <si>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</si>
  <si>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</si>
  <si>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</si>
  <si>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</si>
  <si>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</si>
  <si>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</si>
  <si>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</si>
  <si>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</si>
  <si>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</si>
  <si>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</si>
  <si>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</si>
  <si>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</si>
  <si>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</si>
  <si>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</si>
  <si>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</si>
  <si>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</si>
  <si>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</si>
  <si>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</si>
  <si>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</si>
  <si>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</si>
  <si>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</si>
  <si>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</si>
  <si>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</si>
  <si>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</si>
  <si>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</si>
  <si>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</si>
  <si>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</si>
  <si>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</si>
  <si>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</si>
  <si>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</si>
  <si>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</si>
  <si>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</si>
  <si>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</si>
  <si>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</si>
  <si>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</si>
  <si>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</si>
  <si>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</si>
  <si>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</si>
  <si>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</si>
  <si>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</si>
  <si>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</si>
  <si>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</si>
  <si>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</si>
  <si>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</si>
  <si>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</si>
  <si>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</si>
  <si>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</si>
  <si>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</si>
  <si>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</si>
  <si>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</si>
  <si>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</si>
  <si>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</si>
  <si>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</si>
  <si>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</si>
  <si>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</si>
  <si>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</si>
  <si>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</si>
  <si>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</si>
  <si>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</si>
  <si>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</si>
  <si>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</si>
  <si>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</si>
  <si>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</si>
  <si>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</si>
  <si>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</si>
  <si>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</si>
  <si>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</si>
  <si>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</si>
  <si>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</si>
  <si>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</si>
  <si>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</si>
  <si>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</si>
  <si>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</si>
  <si>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</si>
  <si>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</si>
  <si>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</si>
  <si>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</si>
  <si>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</si>
  <si>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</si>
  <si>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</si>
  <si>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</si>
  <si>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</si>
  <si>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</si>
  <si>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</si>
  <si>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</si>
  <si>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</si>
  <si>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</si>
  <si>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</si>
  <si>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</si>
  <si>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</si>
  <si>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</si>
  <si>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</si>
  <si>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</si>
  <si>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</si>
  <si>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</si>
  <si>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</si>
  <si>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</si>
  <si>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</si>
  <si>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</si>
  <si>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</si>
  <si>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</si>
  <si>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</si>
  <si>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</si>
  <si>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</si>
  <si>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</si>
  <si>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</si>
  <si>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</si>
  <si>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</si>
  <si>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</si>
  <si>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</si>
  <si>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</si>
  <si>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</si>
  <si>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</si>
  <si>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</si>
  <si>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</si>
  <si>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</si>
  <si>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</si>
  <si>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</si>
  <si>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</si>
  <si>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</si>
  <si>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</si>
  <si>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</si>
  <si>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</si>
  <si>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</si>
  <si>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</si>
  <si>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</si>
  <si>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</si>
  <si>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</si>
  <si>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</si>
  <si>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</si>
  <si>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</si>
  <si>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</si>
  <si>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</si>
  <si>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</si>
  <si>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</si>
  <si>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</si>
  <si>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</si>
  <si>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</si>
  <si>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</si>
  <si>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</si>
  <si>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</si>
  <si>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</si>
  <si>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</si>
  <si>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</si>
  <si>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</si>
  <si>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</si>
  <si>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</si>
  <si>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</si>
  <si>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</si>
  <si>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</si>
  <si>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</si>
  <si>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</si>
  <si>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</si>
  <si>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</si>
  <si>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</si>
  <si>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</si>
  <si>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</si>
  <si>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</si>
  <si>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</si>
  <si>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</si>
  <si>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</si>
  <si>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</si>
  <si>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</si>
  <si>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</si>
  <si>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</si>
  <si>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</si>
  <si>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</si>
  <si>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</si>
  <si>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</si>
  <si>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</si>
  <si>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</si>
  <si>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</si>
  <si>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</si>
  <si>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</si>
  <si>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</si>
  <si>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</si>
  <si>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</si>
  <si>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</si>
  <si>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</si>
  <si>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</si>
  <si>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</si>
  <si>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</si>
  <si>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</si>
  <si>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</si>
  <si>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</si>
  <si>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</si>
  <si>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</si>
  <si>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</si>
  <si>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</si>
  <si>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</si>
  <si>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</si>
  <si>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</si>
  <si>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</si>
  <si>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</si>
  <si>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</si>
  <si>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</si>
  <si>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</si>
  <si>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</si>
  <si>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</si>
  <si>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</si>
  <si>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</si>
  <si>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</si>
  <si>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</si>
  <si>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</si>
  <si>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</si>
  <si>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</si>
  <si>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</si>
  <si>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</si>
  <si>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</si>
  <si>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</si>
  <si>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</si>
  <si>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</si>
  <si>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</si>
  <si>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</si>
  <si>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</si>
  <si>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</si>
  <si>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</si>
  <si>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</si>
  <si>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</si>
  <si>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</si>
  <si>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</si>
  <si>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</si>
  <si>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</si>
  <si>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</si>
  <si>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</si>
  <si>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</si>
  <si>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</si>
  <si>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</si>
  <si>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</si>
  <si>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</si>
  <si>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</si>
  <si>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</si>
  <si>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</si>
  <si>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</si>
  <si>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</si>
  <si>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</si>
  <si>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</si>
  <si>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</si>
  <si>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</si>
  <si>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</si>
  <si>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</si>
  <si>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</si>
  <si>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</si>
  <si>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</si>
  <si>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</si>
  <si>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</si>
  <si>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</si>
  <si>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</si>
  <si>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</si>
  <si>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</si>
  <si>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</si>
  <si>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</si>
  <si>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</si>
  <si>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</si>
  <si>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</si>
  <si>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</si>
  <si>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</si>
  <si>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</si>
  <si>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</si>
  <si>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</si>
  <si>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</si>
  <si>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</si>
  <si>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</si>
  <si>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</si>
  <si>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</si>
  <si>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</si>
  <si>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</si>
  <si>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</si>
  <si>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</si>
  <si>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</si>
  <si>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</si>
  <si>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</si>
  <si>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</si>
  <si>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</si>
  <si>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</si>
  <si>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</si>
  <si>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</si>
  <si>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</si>
  <si>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</si>
  <si>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</si>
  <si>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</si>
  <si>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</si>
  <si>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</si>
  <si>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</si>
  <si>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</si>
  <si>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</si>
  <si>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</si>
  <si>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</si>
  <si>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</si>
  <si>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</si>
  <si>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</si>
  <si>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</si>
  <si>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</si>
  <si>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</si>
  <si>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</si>
  <si>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</si>
  <si>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</si>
  <si>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</si>
  <si>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</si>
  <si>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</si>
  <si>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</si>
  <si>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</si>
  <si>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</si>
  <si>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</si>
  <si>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</si>
  <si>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</si>
  <si>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</si>
  <si>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</si>
  <si>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</si>
  <si>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</si>
  <si>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</si>
  <si>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</si>
  <si>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</si>
  <si>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</si>
  <si>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</si>
  <si>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</si>
  <si>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</si>
  <si>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</si>
  <si>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</si>
  <si>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</si>
  <si>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</si>
  <si>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</si>
  <si>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</si>
  <si>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</si>
  <si>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</si>
  <si>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</si>
  <si>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</si>
  <si>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</si>
  <si>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</si>
  <si>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</si>
  <si>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</si>
  <si>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</si>
  <si>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</si>
  <si>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</si>
  <si>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</si>
  <si>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</si>
  <si>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</si>
  <si>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</si>
  <si>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</si>
  <si>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</si>
  <si>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</si>
  <si>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</si>
  <si>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</si>
  <si>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</si>
  <si>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</si>
  <si>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</si>
  <si>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</si>
  <si>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</si>
  <si>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</si>
  <si>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</si>
  <si>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</si>
  <si>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</si>
  <si>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</si>
  <si>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</si>
  <si>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</si>
  <si>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</si>
  <si>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</si>
  <si>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</si>
  <si>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</si>
  <si>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</si>
  <si>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</si>
  <si>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</si>
  <si>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</si>
  <si>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</si>
  <si>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</si>
  <si>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</si>
  <si>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</si>
  <si>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</si>
  <si>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</si>
  <si>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</si>
  <si>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</si>
  <si>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</si>
  <si>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</si>
  <si>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</si>
  <si>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</si>
  <si>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</si>
  <si>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</si>
  <si>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</si>
  <si>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</si>
  <si>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</si>
  <si>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</si>
  <si>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</si>
  <si>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</si>
  <si>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</si>
  <si>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</si>
  <si>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</si>
  <si>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</si>
  <si>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</si>
  <si>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</si>
  <si>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</si>
  <si>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</si>
  <si>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</si>
  <si>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</si>
  <si>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</si>
  <si>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</si>
  <si>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</si>
  <si>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</si>
  <si>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</si>
  <si>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</si>
  <si>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</si>
  <si>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</si>
  <si>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</si>
  <si>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</si>
  <si>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</si>
  <si>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</si>
  <si>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</si>
  <si>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</si>
  <si>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</si>
  <si>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</si>
  <si>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</si>
  <si>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</si>
  <si>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</si>
  <si>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</si>
  <si>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</si>
  <si>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</si>
  <si>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</si>
  <si>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</si>
  <si>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</si>
  <si>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</si>
  <si>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</si>
  <si>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</si>
  <si>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</si>
  <si>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</si>
  <si>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</si>
  <si>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</si>
  <si>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</si>
  <si>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</si>
  <si>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</si>
  <si>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</si>
  <si>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</si>
  <si>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</si>
  <si>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</si>
  <si>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</si>
  <si>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</si>
  <si>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</si>
  <si>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</si>
  <si>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</si>
  <si>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</si>
  <si>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</si>
  <si>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</si>
  <si>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</si>
  <si>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</si>
  <si>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</si>
  <si>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</si>
  <si>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</si>
  <si>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</si>
  <si>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</si>
  <si>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</si>
  <si>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</si>
  <si>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</si>
  <si>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</si>
  <si>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</si>
  <si>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</si>
  <si>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</si>
  <si>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</si>
  <si>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</si>
  <si>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</si>
  <si>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</si>
  <si>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</si>
  <si>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</si>
  <si>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</si>
  <si>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</si>
  <si>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</si>
  <si>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</si>
  <si>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</si>
  <si>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</si>
  <si>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</si>
  <si>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</si>
  <si>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</si>
  <si>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</si>
  <si>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</si>
  <si>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</si>
  <si>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</si>
  <si>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</si>
  <si>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</si>
  <si>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</si>
  <si>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</si>
  <si>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</si>
  <si>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</si>
  <si>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</si>
  <si>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</si>
  <si>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</si>
  <si>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</si>
  <si>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</si>
  <si>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</si>
  <si>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</si>
  <si>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</si>
  <si>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</si>
  <si>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</si>
  <si>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</si>
  <si>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</si>
  <si>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</si>
  <si>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</si>
  <si>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</si>
  <si>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</si>
  <si>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</si>
  <si>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</si>
  <si>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</si>
  <si>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</si>
  <si>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</si>
  <si>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</si>
  <si>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</si>
  <si>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</si>
  <si>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</si>
  <si>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</si>
  <si>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</si>
  <si>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</si>
  <si>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</si>
  <si>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</si>
  <si>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</si>
  <si>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</si>
  <si>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</si>
  <si>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</si>
  <si>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</si>
  <si>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</si>
  <si>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</si>
  <si>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</si>
  <si>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</si>
  <si>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</si>
  <si>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</si>
  <si>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</si>
  <si>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</si>
  <si>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</si>
  <si>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</si>
  <si>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</si>
  <si>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</si>
  <si>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</si>
  <si>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</si>
  <si>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</si>
  <si>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</si>
  <si>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</si>
  <si>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</si>
  <si>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</si>
  <si>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</si>
  <si>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</si>
  <si>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</si>
  <si>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</si>
  <si>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</si>
  <si>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</si>
  <si>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</si>
  <si>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</si>
  <si>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</si>
  <si>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</si>
  <si>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</si>
  <si>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</si>
  <si>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</si>
  <si>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</si>
  <si>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</si>
  <si>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</si>
  <si>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</si>
  <si>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</si>
  <si>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</si>
  <si>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</si>
  <si>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</si>
  <si>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</si>
  <si>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</si>
  <si>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</si>
  <si>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</si>
  <si>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</si>
  <si>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</si>
  <si>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</si>
  <si>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</si>
  <si>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</si>
  <si>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</si>
  <si>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</si>
  <si>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</si>
  <si>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</si>
  <si>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</si>
  <si>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</si>
  <si>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</si>
  <si>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</si>
  <si>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</si>
  <si>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</si>
  <si>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</si>
  <si>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</si>
  <si>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</si>
  <si>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</si>
  <si>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</si>
  <si>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</si>
  <si>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</si>
  <si>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</si>
  <si>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</si>
  <si>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</si>
  <si>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</si>
  <si>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</si>
  <si>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</si>
  <si>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</si>
  <si>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</si>
  <si>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</si>
  <si>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</si>
  <si>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</si>
  <si>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</si>
  <si>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</si>
  <si>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</si>
  <si>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</si>
  <si>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</si>
  <si>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</si>
  <si>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</si>
  <si>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</si>
  <si>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</si>
  <si>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</si>
  <si>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</si>
  <si>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</si>
  <si>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</si>
  <si>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</si>
  <si>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</si>
  <si>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</si>
  <si>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</si>
  <si>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</si>
  <si>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</si>
  <si>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</si>
  <si>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</si>
  <si>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</si>
  <si>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</si>
  <si>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</si>
  <si>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</si>
  <si>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</si>
  <si>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</si>
  <si>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</si>
  <si>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</si>
  <si>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</si>
  <si>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</si>
  <si>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</si>
  <si>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</si>
  <si>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</si>
  <si>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</si>
  <si>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</si>
  <si>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</si>
  <si>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</si>
  <si>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</si>
  <si>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</si>
  <si>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</si>
  <si>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</si>
  <si>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</si>
  <si>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</si>
  <si>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</si>
  <si>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</si>
  <si>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</si>
  <si>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</si>
  <si>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</si>
  <si>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</si>
  <si>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</si>
  <si>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</si>
  <si>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</si>
  <si>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</si>
  <si>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</si>
  <si>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</si>
  <si>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</si>
  <si>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</si>
  <si>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</si>
  <si>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</si>
  <si>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</si>
  <si>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</si>
  <si>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</si>
  <si>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</si>
  <si>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</si>
  <si>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</si>
  <si>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</si>
  <si>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</si>
  <si>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</si>
  <si>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</si>
  <si>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</si>
  <si>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</si>
  <si>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</si>
  <si>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</si>
  <si>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</si>
  <si>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</si>
  <si>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</si>
  <si>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</si>
  <si>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</si>
  <si>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</si>
  <si>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</si>
  <si>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</si>
  <si>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</si>
  <si>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</si>
  <si>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</si>
  <si>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</si>
  <si>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</si>
  <si>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</si>
  <si>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</si>
  <si>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</si>
  <si>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</si>
  <si>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</si>
  <si>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</si>
  <si>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</si>
  <si>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</si>
  <si>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</si>
  <si>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</si>
  <si>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</si>
  <si>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</si>
  <si>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</si>
  <si>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</si>
  <si>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</si>
  <si>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</si>
  <si>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</si>
  <si>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</si>
  <si>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</si>
  <si>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</si>
  <si>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</si>
  <si>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</si>
  <si>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</si>
  <si>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</si>
  <si>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</si>
  <si>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</si>
  <si>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</si>
  <si>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</si>
  <si>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</si>
  <si>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</si>
  <si>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</si>
  <si>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</si>
  <si>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</si>
  <si>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</si>
  <si>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</si>
  <si>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</si>
  <si>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</si>
  <si>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</si>
  <si>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</si>
  <si>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</si>
  <si>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</si>
  <si>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</si>
  <si>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</si>
  <si>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</si>
  <si>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</si>
  <si>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</si>
  <si>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</si>
  <si>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</si>
  <si>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</si>
  <si>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</si>
  <si>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</si>
  <si>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</si>
  <si>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</si>
  <si>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</si>
  <si>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</si>
  <si>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</si>
  <si>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</si>
  <si>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</si>
  <si>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</si>
  <si>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</si>
  <si>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</si>
  <si>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</si>
  <si>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</si>
  <si>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</si>
  <si>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</si>
  <si>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</si>
  <si>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</si>
  <si>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</si>
  <si>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</si>
  <si>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</si>
  <si>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</si>
  <si>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</si>
  <si>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</si>
  <si>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</si>
  <si>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</si>
  <si>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</si>
  <si>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</si>
  <si>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</si>
  <si>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</si>
  <si>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</si>
  <si>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</si>
  <si>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</si>
  <si>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</si>
  <si>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</si>
  <si>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</si>
  <si>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</si>
  <si>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</si>
  <si>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</si>
  <si>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</si>
  <si>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</si>
  <si>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</si>
  <si>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</si>
  <si>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</si>
  <si>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</si>
  <si>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</si>
  <si>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</si>
  <si>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</si>
  <si>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</si>
  <si>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</si>
  <si>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</si>
  <si>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</si>
  <si>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</si>
  <si>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</si>
  <si>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</si>
  <si>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</si>
  <si>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</si>
  <si>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</si>
  <si>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</si>
  <si>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</si>
  <si>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</si>
  <si>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</si>
  <si>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</si>
  <si>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</si>
  <si>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</si>
  <si>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</si>
  <si>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</si>
  <si>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</si>
  <si>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</si>
  <si>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</si>
  <si>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</si>
  <si>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</si>
  <si>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</si>
  <si>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</si>
  <si>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</si>
  <si>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</si>
  <si>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</si>
  <si>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</si>
  <si>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</si>
  <si>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</si>
  <si>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</si>
  <si>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</si>
  <si>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</si>
  <si>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</si>
  <si>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</si>
  <si>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</si>
  <si>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</si>
  <si>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</si>
  <si>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</si>
  <si>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</si>
  <si>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</si>
  <si>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</si>
  <si>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</si>
  <si>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</si>
  <si>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</si>
  <si>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</si>
  <si>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</si>
  <si>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</si>
  <si>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</si>
  <si>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</si>
  <si>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</si>
  <si>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</si>
  <si>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</si>
  <si>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</si>
  <si>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</si>
  <si>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</si>
  <si>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</si>
  <si>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</si>
  <si>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</si>
  <si>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</si>
  <si>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</si>
  <si>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</si>
  <si>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</si>
  <si>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</si>
  <si>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</si>
  <si>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</si>
  <si>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</si>
  <si>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</si>
  <si>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</si>
  <si>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</si>
  <si>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</si>
  <si>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</si>
  <si>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</si>
  <si>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</si>
  <si>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</si>
  <si>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</si>
  <si>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</si>
  <si>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</si>
  <si>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</si>
  <si>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</si>
  <si>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</si>
  <si>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</si>
  <si>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</si>
  <si>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</si>
  <si>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</si>
  <si>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</si>
  <si>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</si>
  <si>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</si>
  <si>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</si>
  <si>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</si>
  <si>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</si>
  <si>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</si>
  <si>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</si>
  <si>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</si>
  <si>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</si>
  <si>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</si>
  <si>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</si>
  <si>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</si>
  <si>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</si>
  <si>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</si>
  <si>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</si>
  <si>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</si>
  <si>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</si>
  <si>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</si>
  <si>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</si>
  <si>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</si>
  <si>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</si>
  <si>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</si>
  <si>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</si>
  <si>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</si>
  <si>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</si>
  <si>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</si>
  <si>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</si>
  <si>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</si>
  <si>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</si>
  <si>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</si>
  <si>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</si>
  <si>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</si>
  <si>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</si>
  <si>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</si>
  <si>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</si>
  <si>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</si>
  <si>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</si>
  <si>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</si>
  <si>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</si>
  <si>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</si>
  <si>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</si>
  <si>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</si>
  <si>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</si>
  <si>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</si>
  <si>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</si>
  <si>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</si>
  <si>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</si>
  <si>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</si>
  <si>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</si>
  <si>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</si>
  <si>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</si>
  <si>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</si>
  <si>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</si>
  <si>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</si>
  <si>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</si>
  <si>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</si>
  <si>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</si>
  <si>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</si>
  <si>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</si>
  <si>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</si>
  <si>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</si>
  <si>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</si>
  <si>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</si>
  <si>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</si>
  <si>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</si>
  <si>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</si>
  <si>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</si>
  <si>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</si>
  <si>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</si>
  <si>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</si>
  <si>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</si>
  <si>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</si>
  <si>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</si>
  <si>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</si>
  <si>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</si>
  <si>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</si>
  <si>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</si>
  <si>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</si>
  <si>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</si>
  <si>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</si>
  <si>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</si>
  <si>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</si>
  <si>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</si>
  <si>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</si>
  <si>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</si>
  <si>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</si>
  <si>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</si>
  <si>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</si>
  <si>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</si>
  <si>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</si>
  <si>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</si>
  <si>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</si>
  <si>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</si>
  <si>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</si>
  <si>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</si>
  <si>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</si>
  <si>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</si>
  <si>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</si>
  <si>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</si>
  <si>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</si>
  <si>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</si>
  <si>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</si>
  <si>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</si>
  <si>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</si>
  <si>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</si>
  <si>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</si>
  <si>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</si>
  <si>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</si>
  <si>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</si>
  <si>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</si>
  <si>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</si>
  <si>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</si>
  <si>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</si>
  <si>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</si>
  <si>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</si>
  <si>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</si>
  <si>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</si>
  <si>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</si>
  <si>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</si>
  <si>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</si>
  <si>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</si>
  <si>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</si>
  <si>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</si>
  <si>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</si>
  <si>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</si>
  <si>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</si>
  <si>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</si>
  <si>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</si>
  <si>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</si>
  <si>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</si>
  <si>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</si>
  <si>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</si>
  <si>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</si>
  <si>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</si>
  <si>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</si>
  <si>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</si>
  <si>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</si>
  <si>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</si>
  <si>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</si>
  <si>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</si>
  <si>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</si>
  <si>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</si>
  <si>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</si>
  <si>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</si>
  <si>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</si>
  <si>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</si>
  <si>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</si>
  <si>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</si>
  <si>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</si>
  <si>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</si>
  <si>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</si>
  <si>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</si>
  <si>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</si>
  <si>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</si>
  <si>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</si>
  <si>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</si>
  <si>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</si>
  <si>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</si>
  <si>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</si>
  <si>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</si>
  <si>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</si>
  <si>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</si>
  <si>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</si>
  <si>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</si>
  <si>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</si>
  <si>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</si>
  <si>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</si>
  <si>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</si>
  <si>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</si>
  <si>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</si>
  <si>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</si>
  <si>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</si>
  <si>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</si>
  <si>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</si>
  <si>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</si>
  <si>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</si>
  <si>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</si>
  <si>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</si>
  <si>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</si>
  <si>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</si>
  <si>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</si>
  <si>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</si>
  <si>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</si>
  <si>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</si>
  <si>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</si>
  <si>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</si>
  <si>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</si>
  <si>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</si>
  <si>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</si>
  <si>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</si>
  <si>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</si>
  <si>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</si>
  <si>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</si>
  <si>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</si>
  <si>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</si>
  <si>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</si>
  <si>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</si>
  <si>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</si>
  <si>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</si>
  <si>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</si>
  <si>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</si>
  <si>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</si>
  <si>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</si>
  <si>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</si>
  <si>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</si>
  <si>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</si>
  <si>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</si>
  <si>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</si>
  <si>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</si>
  <si>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</si>
  <si>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</si>
  <si>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</si>
  <si>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</si>
  <si>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</si>
  <si>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</si>
  <si>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</si>
  <si>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</si>
  <si>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</si>
  <si>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</si>
  <si>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</si>
  <si>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</si>
  <si>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</si>
  <si>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</si>
  <si>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</si>
  <si>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</si>
  <si>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</si>
  <si>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</si>
  <si>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</si>
  <si>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</si>
  <si>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</si>
  <si>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</si>
  <si>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</si>
  <si>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</si>
  <si>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</si>
  <si>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</si>
  <si>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</si>
  <si>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</si>
  <si>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</si>
  <si>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</si>
  <si>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</si>
  <si>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</si>
  <si>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</si>
  <si>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</si>
  <si>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</si>
  <si>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</si>
  <si>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</si>
  <si>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</si>
  <si>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</si>
  <si>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</si>
  <si>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</si>
  <si>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</si>
  <si>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</si>
  <si>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</si>
  <si>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</si>
  <si>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</si>
  <si>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</si>
  <si>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</si>
  <si>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</si>
  <si>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</si>
  <si>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</si>
  <si>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</si>
  <si>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</si>
  <si>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</si>
  <si>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</si>
  <si>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</si>
  <si>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</si>
  <si>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</si>
  <si>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</si>
  <si>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</si>
  <si>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</si>
  <si>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</si>
  <si>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</si>
  <si>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</si>
  <si>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</si>
  <si>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</si>
  <si>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</si>
  <si>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</si>
  <si>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</si>
  <si>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</si>
  <si>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</si>
  <si>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</si>
  <si>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</si>
  <si>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</si>
  <si>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</si>
  <si>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</si>
  <si>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</si>
  <si>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</si>
  <si>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</si>
  <si>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</si>
  <si>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</si>
  <si>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</si>
  <si>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</si>
  <si>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</si>
  <si>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</si>
  <si>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</si>
  <si>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</si>
  <si>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</si>
  <si>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</si>
  <si>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</si>
  <si>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</si>
  <si>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</si>
  <si>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</si>
  <si>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</si>
  <si>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</si>
  <si>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</si>
  <si>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</si>
  <si>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</si>
  <si>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</si>
  <si>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</si>
  <si>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</si>
  <si>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</si>
  <si>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</si>
  <si>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</si>
  <si>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</si>
  <si>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</si>
  <si>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</si>
  <si>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</si>
  <si>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</si>
  <si>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</si>
  <si>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</si>
  <si>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</si>
  <si>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</si>
  <si>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</si>
  <si>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</si>
  <si>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</si>
  <si>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</si>
  <si>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</si>
  <si>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</si>
  <si>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</si>
  <si>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</si>
  <si>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</si>
  <si>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</si>
  <si>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</si>
  <si>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</si>
  <si>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</si>
  <si>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</si>
  <si>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</si>
  <si>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</si>
  <si>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</si>
  <si>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</si>
  <si>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</si>
  <si>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</si>
  <si>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</si>
  <si>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</si>
  <si>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</si>
  <si>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</si>
  <si>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</si>
  <si>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</si>
  <si>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</si>
  <si>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</si>
  <si>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</si>
  <si>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</si>
  <si>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</si>
  <si>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</si>
  <si>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</si>
  <si>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</si>
  <si>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</si>
  <si>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</si>
  <si>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</si>
  <si>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</si>
  <si>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</si>
  <si>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</si>
  <si>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</si>
  <si>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</si>
  <si>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</si>
  <si>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</si>
  <si>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</si>
  <si>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</si>
  <si>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</si>
  <si>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</si>
  <si>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</si>
  <si>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</si>
  <si>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</si>
  <si>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</si>
  <si>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</si>
  <si>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</si>
  <si>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</si>
  <si>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</si>
  <si>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</si>
  <si>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</si>
  <si>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</si>
  <si>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</si>
  <si>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</si>
  <si>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</si>
  <si>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</si>
  <si>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</si>
  <si>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</si>
  <si>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</si>
  <si>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</si>
  <si>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</si>
  <si>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</si>
  <si>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</si>
  <si>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</si>
  <si>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</si>
  <si>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</si>
  <si>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</si>
  <si>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</si>
  <si>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</si>
  <si>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</si>
  <si>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</si>
  <si>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</si>
  <si>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</si>
  <si>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</si>
  <si>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</si>
  <si>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</si>
  <si>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</si>
  <si>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</si>
  <si>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</si>
  <si>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</si>
  <si>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</si>
  <si>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</si>
  <si>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</si>
  <si>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</si>
  <si>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</si>
  <si>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</si>
  <si>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</si>
  <si>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</si>
  <si>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</si>
  <si>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</si>
  <si>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</si>
  <si>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</si>
  <si>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</si>
  <si>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</si>
  <si>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</si>
  <si>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</si>
  <si>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</si>
  <si>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</si>
  <si>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</si>
  <si>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</si>
  <si>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</si>
  <si>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</si>
  <si>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</si>
  <si>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</si>
  <si>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</si>
  <si>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</si>
  <si>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</si>
  <si>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</si>
  <si>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</si>
  <si>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</si>
  <si>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</si>
  <si>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</si>
  <si>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</si>
  <si>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</si>
  <si>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</si>
  <si>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</si>
  <si>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</si>
  <si>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</si>
  <si>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</si>
  <si>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</si>
  <si>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</si>
  <si>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</si>
  <si>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</si>
  <si>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</si>
  <si>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</si>
  <si>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</si>
  <si>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</si>
  <si>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</si>
  <si>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</si>
  <si>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</si>
  <si>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</si>
  <si>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</si>
  <si>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</si>
  <si>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</si>
  <si>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</si>
  <si>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</si>
  <si>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</si>
  <si>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</si>
  <si>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</si>
  <si>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</si>
  <si>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</si>
  <si>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</si>
  <si>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</si>
  <si>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</si>
  <si>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</si>
  <si>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</si>
  <si>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</si>
  <si>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</si>
  <si>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</si>
  <si>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</si>
  <si>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</si>
  <si>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</si>
  <si>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</si>
  <si>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</si>
  <si>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</si>
  <si>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</si>
  <si>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</si>
  <si>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</si>
  <si>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</si>
  <si>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</si>
  <si>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</si>
  <si>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</si>
  <si>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</si>
  <si>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</si>
  <si>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</si>
  <si>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</si>
  <si>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</si>
  <si>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</si>
  <si>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</si>
  <si>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</si>
  <si>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</si>
  <si>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</si>
  <si>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</si>
  <si>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</si>
  <si>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</si>
  <si>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</si>
  <si>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</si>
  <si>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</si>
  <si>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</si>
  <si>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</si>
  <si>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</si>
  <si>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</si>
  <si>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</si>
  <si>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</si>
  <si>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</si>
  <si>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</si>
  <si>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</si>
  <si>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</si>
  <si>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</si>
  <si>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</si>
  <si>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</si>
  <si>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</si>
  <si>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</si>
  <si>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</si>
  <si>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</si>
  <si>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</si>
  <si>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</si>
  <si>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</si>
  <si>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</si>
  <si>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</si>
  <si>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</si>
  <si>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</si>
  <si>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</si>
  <si>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</si>
  <si>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</si>
  <si>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</si>
  <si>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</si>
  <si>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</si>
  <si>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</si>
  <si>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</si>
  <si>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</si>
  <si>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</si>
  <si>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</si>
  <si>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</si>
  <si>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</si>
  <si>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</si>
  <si>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</si>
  <si>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</si>
  <si>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</si>
  <si>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</si>
  <si>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</si>
  <si>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</si>
  <si>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</si>
  <si>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</si>
  <si>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</si>
  <si>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</si>
  <si>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</si>
  <si>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</si>
  <si>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</si>
  <si>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</si>
  <si>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</si>
  <si>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</si>
  <si>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</si>
  <si>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</si>
  <si>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</si>
  <si>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</si>
  <si>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</si>
  <si>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</si>
  <si>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</si>
  <si>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</si>
  <si>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</si>
  <si>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</si>
  <si>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</si>
  <si>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</si>
  <si>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</si>
  <si>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</si>
  <si>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</si>
  <si>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</si>
  <si>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</si>
  <si>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</si>
  <si>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</si>
  <si>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</si>
  <si>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</si>
  <si>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</si>
  <si>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</si>
  <si>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</si>
  <si>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</si>
  <si>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</si>
  <si>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</si>
  <si>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</si>
  <si>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</si>
  <si>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</si>
  <si>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</si>
  <si>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</si>
  <si>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</si>
  <si>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</si>
  <si>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</si>
  <si>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</si>
  <si>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</si>
  <si>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</si>
  <si>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</si>
  <si>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</si>
  <si>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</si>
  <si>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</si>
  <si>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</si>
  <si>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</si>
  <si>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</si>
  <si>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</si>
  <si>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</si>
  <si>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</si>
  <si>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</si>
  <si>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</si>
  <si>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</si>
  <si>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</si>
  <si>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</si>
  <si>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</si>
  <si>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</si>
  <si>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</si>
  <si>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</si>
  <si>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</si>
  <si>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</si>
  <si>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</si>
  <si>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</si>
  <si>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</si>
  <si>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</si>
  <si>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</si>
  <si>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</si>
  <si>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</si>
  <si>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</si>
  <si>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</si>
  <si>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</si>
  <si>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</si>
  <si>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</si>
  <si>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</si>
  <si>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</si>
  <si>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</si>
  <si>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</si>
  <si>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</si>
  <si>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</si>
  <si>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</si>
  <si>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</si>
  <si>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</si>
  <si>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</si>
  <si>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</si>
  <si>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</si>
  <si>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</si>
  <si>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</si>
  <si>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</si>
  <si>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</si>
  <si>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</si>
  <si>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</si>
  <si>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</si>
  <si>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</si>
  <si>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</si>
  <si>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</si>
  <si>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</si>
  <si>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</si>
  <si>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</si>
  <si>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</si>
  <si>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</si>
  <si>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</si>
  <si>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</si>
  <si>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</si>
  <si>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</si>
  <si>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</si>
  <si>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</si>
  <si>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</si>
  <si>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</si>
  <si>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</si>
  <si>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</si>
  <si>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</si>
  <si>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</si>
  <si>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</si>
  <si>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</si>
  <si>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</si>
  <si>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</si>
  <si>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</si>
  <si>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</si>
  <si>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</si>
  <si>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</si>
  <si>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</si>
  <si>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</si>
  <si>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</si>
  <si>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</si>
  <si>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</si>
  <si>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</si>
  <si>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</si>
  <si>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</si>
  <si>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</si>
  <si>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</si>
  <si>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</si>
  <si>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</si>
  <si>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</si>
  <si>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</si>
  <si>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</si>
  <si>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</si>
  <si>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</si>
  <si>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</si>
  <si>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</si>
  <si>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</si>
  <si>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</si>
  <si>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</si>
  <si>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</si>
  <si>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</si>
  <si>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</si>
  <si>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</si>
  <si>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</si>
  <si>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</si>
  <si>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</si>
  <si>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</si>
  <si>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</si>
  <si>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</si>
  <si>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</si>
  <si>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</si>
  <si>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</si>
  <si>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</si>
  <si>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</si>
  <si>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</si>
  <si>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</si>
  <si>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</si>
  <si>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</si>
  <si>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</si>
  <si>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</si>
  <si>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</si>
  <si>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</si>
  <si>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</si>
  <si>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</si>
  <si>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</si>
  <si>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</si>
  <si>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</si>
  <si>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</si>
  <si>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</si>
  <si>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</si>
  <si>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</si>
  <si>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</si>
  <si>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</si>
  <si>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</si>
  <si>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</si>
  <si>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</si>
  <si>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</si>
  <si>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</si>
  <si>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</si>
  <si>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</si>
  <si>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</si>
  <si>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</si>
  <si>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</si>
  <si>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</si>
  <si>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</si>
  <si>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</si>
  <si>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</si>
  <si>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</si>
  <si>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</si>
  <si>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</si>
  <si>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</si>
  <si>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</si>
  <si>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</si>
  <si>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</si>
  <si>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</si>
  <si>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</si>
  <si>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</si>
  <si>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</si>
  <si>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</si>
  <si>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</si>
  <si>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</si>
  <si>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</si>
  <si>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</si>
  <si>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</si>
  <si>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</si>
  <si>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</si>
  <si>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</si>
  <si>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</si>
  <si>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</si>
  <si>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</si>
  <si>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</si>
  <si>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</si>
  <si>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</si>
  <si>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</si>
  <si>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</si>
  <si>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</si>
  <si>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</si>
  <si>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</si>
  <si>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</si>
  <si>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</si>
  <si>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</si>
  <si>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</si>
  <si>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</si>
  <si>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</si>
  <si>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</si>
  <si>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</si>
  <si>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</si>
  <si>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</si>
  <si>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</si>
  <si>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</si>
  <si>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</si>
  <si>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</si>
  <si>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</si>
  <si>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</si>
  <si>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</si>
  <si>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</si>
  <si>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</si>
  <si>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</si>
  <si>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</si>
  <si>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</si>
  <si>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</si>
  <si>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</si>
  <si>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</si>
  <si>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</si>
  <si>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</si>
  <si>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</si>
  <si>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</si>
  <si>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</si>
  <si>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</si>
  <si>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</si>
  <si>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</si>
  <si>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</si>
  <si>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</si>
  <si>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</si>
  <si>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</si>
  <si>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</si>
  <si>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</si>
  <si>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</si>
  <si>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</si>
  <si>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</si>
  <si>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</si>
  <si>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</si>
  <si>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</si>
  <si>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</si>
  <si>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</si>
  <si>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</si>
  <si>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</si>
  <si>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</si>
  <si>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</si>
  <si>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</si>
  <si>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</si>
  <si>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</si>
  <si>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</si>
  <si>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</si>
  <si>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</si>
  <si>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</si>
  <si>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</si>
  <si>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</si>
  <si>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</si>
  <si>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</si>
  <si>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</si>
  <si>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</si>
  <si>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</si>
  <si>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</si>
  <si>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</si>
  <si>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</si>
  <si>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</si>
  <si>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</si>
  <si>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</si>
  <si>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</si>
  <si>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</si>
  <si>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</si>
  <si>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</si>
  <si>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</si>
  <si>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</si>
  <si>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</si>
  <si>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</si>
  <si>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</si>
  <si>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</si>
  <si>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</si>
  <si>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</si>
  <si>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</si>
  <si>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</si>
  <si>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</si>
  <si>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</si>
  <si>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</si>
  <si>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</si>
  <si>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</si>
  <si>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</si>
  <si>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</si>
  <si>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</si>
  <si>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</si>
  <si>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</si>
  <si>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</si>
  <si>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</si>
  <si>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</si>
  <si>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</si>
  <si>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</si>
  <si>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</si>
  <si>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</si>
  <si>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</si>
  <si>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</si>
  <si>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</si>
  <si>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</si>
  <si>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</si>
  <si>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</si>
  <si>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</si>
  <si>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</si>
  <si>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</si>
  <si>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</si>
  <si>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</si>
  <si>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</si>
  <si>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</si>
  <si>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</si>
  <si>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</si>
  <si>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</si>
  <si>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</si>
  <si>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</si>
  <si>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</si>
  <si>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</si>
  <si>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</si>
  <si>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</si>
  <si>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</si>
  <si>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</si>
  <si>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</si>
  <si>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</si>
  <si>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</si>
  <si>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</si>
  <si>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</si>
  <si>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</si>
  <si>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</si>
  <si>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</si>
  <si>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</si>
  <si>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</si>
  <si>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</si>
  <si>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</si>
  <si>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</si>
  <si>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</si>
  <si>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</si>
  <si>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</si>
  <si>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</si>
  <si>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</si>
  <si>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</si>
  <si>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</si>
  <si>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</si>
  <si>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</si>
  <si>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</si>
  <si>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</si>
  <si>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</si>
  <si>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</si>
  <si>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</si>
  <si>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</si>
  <si>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</si>
  <si>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</si>
  <si>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</si>
  <si>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</si>
  <si>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</si>
  <si>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</si>
  <si>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</si>
  <si>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</si>
  <si>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</si>
  <si>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</si>
  <si>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</si>
  <si>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</si>
  <si>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</si>
  <si>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</si>
  <si>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</si>
  <si>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</si>
  <si>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</si>
  <si>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</si>
  <si>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</si>
  <si>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</si>
  <si>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</si>
  <si>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</si>
  <si>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</si>
  <si>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</si>
  <si>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</si>
  <si>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</si>
  <si>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</si>
  <si>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</si>
  <si>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</si>
  <si>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</si>
  <si>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</si>
  <si>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</si>
  <si>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</si>
  <si>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</si>
  <si>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</si>
  <si>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</si>
  <si>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</si>
  <si>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</si>
  <si>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</si>
  <si>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</si>
  <si>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</si>
  <si>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</si>
  <si>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</si>
  <si>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</si>
  <si>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</si>
  <si>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</si>
  <si>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</si>
  <si>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</si>
  <si>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</si>
  <si>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</si>
  <si>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</si>
  <si>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</si>
  <si>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</si>
  <si>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</si>
  <si>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</si>
  <si>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</si>
  <si>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</si>
  <si>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</si>
  <si>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</si>
  <si>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</si>
  <si>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</si>
  <si>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</si>
  <si>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</si>
  <si>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</si>
  <si>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</si>
  <si>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</si>
  <si>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</si>
  <si>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</si>
  <si>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</si>
  <si>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</si>
  <si>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</si>
  <si>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</si>
  <si>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</si>
  <si>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</si>
  <si>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</si>
  <si>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</si>
  <si>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</si>
  <si>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</si>
  <si>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</si>
  <si>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</si>
  <si>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</si>
  <si>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</si>
  <si>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</si>
  <si>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</si>
  <si>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</si>
  <si>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</si>
  <si>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</si>
  <si>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</si>
  <si>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</si>
  <si>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</si>
  <si>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</si>
  <si>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</si>
  <si>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</si>
  <si>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</si>
  <si>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</si>
  <si>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</si>
  <si>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</si>
  <si>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</si>
  <si>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</si>
  <si>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</si>
  <si>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</si>
  <si>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</si>
  <si>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</si>
  <si>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</si>
  <si>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</si>
  <si>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</si>
  <si>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</si>
  <si>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</si>
  <si>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</si>
  <si>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</si>
  <si>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</si>
  <si>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</si>
  <si>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</si>
  <si>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</si>
  <si>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</si>
  <si>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</si>
  <si>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</si>
  <si>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</si>
  <si>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</si>
  <si>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</si>
  <si>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</si>
  <si>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</si>
  <si>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</si>
  <si>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</si>
  <si>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</si>
  <si>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</si>
  <si>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</si>
  <si>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</si>
  <si>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</si>
  <si>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</si>
  <si>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</si>
  <si>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</si>
  <si>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</si>
  <si>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</si>
  <si>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</si>
  <si>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</si>
  <si>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</si>
  <si>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</si>
  <si>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</si>
  <si>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</si>
  <si>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</si>
  <si>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</si>
  <si>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</si>
  <si>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</si>
  <si>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</si>
  <si>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</si>
  <si>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</si>
  <si>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</si>
  <si>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</si>
  <si>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</si>
  <si>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</si>
  <si>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</si>
  <si>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</si>
  <si>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</si>
  <si>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</si>
  <si>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</si>
  <si>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</si>
  <si>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</si>
  <si>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</si>
  <si>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</si>
  <si>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</si>
  <si>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</si>
  <si>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</si>
  <si>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</si>
  <si>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</si>
  <si>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</si>
  <si>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</si>
  <si>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</si>
  <si>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</si>
  <si>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</si>
  <si>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</si>
  <si>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</si>
  <si>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</si>
  <si>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</si>
  <si>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</si>
  <si>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</si>
  <si>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</si>
  <si>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</si>
  <si>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</si>
  <si>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</si>
  <si>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</si>
  <si>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</si>
  <si>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</si>
  <si>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</si>
  <si>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</si>
  <si>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</si>
  <si>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</si>
  <si>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</si>
  <si>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</si>
  <si>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</si>
  <si>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</si>
  <si>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</si>
  <si>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</si>
  <si>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</si>
  <si>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</si>
  <si>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</si>
  <si>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</si>
  <si>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</si>
  <si>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</si>
  <si>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</si>
  <si>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</si>
  <si>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</si>
  <si>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</si>
  <si>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</si>
  <si>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</si>
  <si>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</si>
  <si>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</si>
  <si>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</si>
  <si>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</si>
  <si>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</si>
  <si>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</si>
  <si>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</si>
  <si>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</si>
  <si>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</si>
  <si>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</si>
  <si>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</si>
  <si>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</si>
  <si>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</si>
  <si>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</si>
  <si>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</si>
  <si>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</si>
  <si>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</si>
  <si>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</si>
  <si>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</si>
  <si>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</si>
  <si>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</si>
  <si>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</si>
  <si>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</si>
  <si>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</si>
  <si>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</si>
  <si>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</si>
  <si>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</si>
  <si>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</si>
  <si>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</si>
  <si>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</si>
  <si>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</si>
  <si>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</si>
  <si>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</si>
  <si>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</si>
  <si>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</si>
  <si>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</si>
  <si>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</si>
  <si>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</si>
  <si>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</si>
  <si>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</si>
  <si>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</si>
  <si>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</si>
  <si>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</si>
  <si>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</si>
  <si>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</si>
  <si>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</si>
  <si>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</si>
  <si>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</si>
  <si>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</si>
  <si>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</si>
  <si>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</si>
  <si>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</si>
  <si>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</si>
  <si>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</si>
  <si>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</si>
  <si>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</si>
  <si>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</si>
  <si>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</si>
  <si>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</si>
  <si>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</si>
  <si>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</si>
  <si>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</si>
  <si>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</si>
  <si>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</si>
  <si>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</si>
  <si>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</si>
  <si>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</si>
  <si>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</si>
  <si>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</si>
  <si>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</si>
  <si>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</si>
  <si>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</si>
  <si>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</si>
  <si>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</si>
  <si>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</si>
  <si>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</si>
  <si>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</si>
  <si>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</si>
  <si>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</si>
  <si>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</si>
  <si>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</si>
  <si>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</si>
  <si>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</si>
  <si>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</si>
  <si>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</si>
  <si>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</si>
  <si>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</si>
  <si>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</si>
  <si>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</si>
  <si>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</si>
  <si>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</si>
  <si>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</si>
  <si>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</si>
  <si>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</si>
  <si>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</si>
  <si>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</si>
  <si>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</si>
  <si>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</si>
  <si>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</si>
  <si>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</si>
  <si>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</si>
  <si>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</si>
  <si>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</si>
  <si>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</si>
  <si>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</si>
  <si>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</si>
  <si>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</si>
  <si>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</si>
  <si>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</si>
  <si>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</si>
  <si>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</si>
  <si>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</si>
  <si>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</si>
  <si>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</si>
  <si>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</si>
  <si>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</si>
  <si>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</si>
  <si>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</si>
  <si>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</si>
  <si>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</si>
  <si>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</si>
  <si>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</si>
  <si>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</si>
  <si>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</si>
  <si>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</si>
  <si>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</si>
  <si>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</si>
  <si>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</si>
  <si>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</si>
  <si>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</si>
  <si>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</si>
  <si>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</si>
  <si>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</si>
  <si>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</si>
  <si>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</si>
  <si>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</si>
  <si>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</si>
  <si>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</si>
  <si>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</si>
  <si>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</si>
  <si>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</si>
  <si>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</si>
  <si>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</si>
  <si>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</si>
  <si>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</si>
  <si>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</si>
  <si>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</si>
  <si>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</si>
  <si>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</si>
  <si>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</si>
  <si>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</si>
  <si>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</si>
  <si>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</si>
  <si>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</si>
  <si>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</si>
  <si>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</si>
  <si>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</si>
  <si>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</si>
  <si>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</si>
  <si>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</si>
  <si>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</si>
  <si>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</si>
  <si>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</si>
  <si>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</si>
  <si>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</si>
  <si>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</si>
  <si>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</si>
  <si>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</si>
  <si>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</si>
  <si>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</si>
  <si>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</si>
  <si>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</si>
  <si>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</si>
  <si>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</si>
  <si>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</si>
  <si>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</si>
  <si>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</si>
  <si>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</si>
  <si>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</si>
  <si>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</si>
  <si>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</si>
  <si>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</si>
  <si>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</si>
  <si>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</si>
  <si>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</si>
  <si>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</si>
  <si>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</si>
  <si>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</si>
  <si>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</si>
  <si>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</si>
  <si>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</si>
  <si>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</si>
  <si>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</si>
  <si>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</si>
  <si>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</si>
  <si>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</si>
  <si>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</si>
  <si>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</si>
  <si>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</si>
  <si>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</si>
  <si>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</si>
  <si>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</si>
  <si>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</si>
  <si>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</si>
  <si>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</si>
  <si>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</si>
  <si>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</si>
  <si>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</si>
  <si>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</si>
  <si>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</si>
  <si>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</si>
  <si>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</si>
  <si>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</si>
  <si>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</si>
  <si>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</si>
  <si>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</si>
  <si>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</si>
  <si>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</si>
  <si>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</si>
  <si>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</si>
  <si>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</si>
  <si>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</si>
  <si>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</si>
  <si>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</si>
  <si>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</si>
  <si>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</si>
  <si>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</si>
  <si>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</si>
  <si>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</si>
  <si>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</si>
  <si>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</si>
  <si>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</si>
  <si>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</si>
  <si>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</si>
  <si>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</si>
  <si>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</si>
  <si>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</si>
  <si>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</si>
  <si>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</si>
  <si>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</si>
  <si>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</si>
  <si>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</si>
  <si>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</si>
  <si>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</si>
  <si>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</si>
  <si>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</si>
  <si>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</si>
  <si>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</si>
  <si>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</si>
  <si>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</si>
  <si>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</si>
  <si>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</si>
  <si>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</si>
  <si>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</si>
  <si>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</si>
  <si>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</si>
  <si>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</si>
  <si>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</si>
  <si>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</si>
  <si>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</si>
  <si>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</si>
  <si>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</si>
  <si>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</si>
  <si>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</si>
  <si>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</si>
  <si>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</si>
  <si>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</si>
  <si>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</si>
  <si>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</si>
  <si>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</si>
  <si>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</si>
  <si>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</si>
  <si>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</si>
  <si>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</si>
  <si>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</si>
  <si>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</si>
  <si>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</si>
  <si>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</si>
  <si>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</si>
  <si>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</si>
  <si>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</si>
  <si>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</si>
  <si>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</si>
  <si>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</si>
  <si>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</si>
  <si>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</si>
  <si>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</si>
  <si>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</si>
  <si>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</si>
  <si>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</si>
  <si>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</si>
  <si>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</si>
  <si>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</si>
  <si>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</si>
  <si>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</si>
  <si>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</si>
  <si>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</si>
  <si>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</si>
  <si>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</si>
  <si>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</si>
  <si>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</si>
  <si>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</si>
  <si>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</si>
  <si>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</si>
  <si>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</si>
  <si>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</si>
  <si>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</si>
  <si>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</si>
  <si>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</si>
  <si>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</si>
  <si>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</si>
  <si>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</si>
  <si>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</si>
  <si>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</si>
  <si>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</si>
  <si>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</si>
  <si>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</si>
  <si>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</si>
  <si>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</si>
  <si>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</si>
  <si>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</si>
  <si>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</si>
  <si>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</si>
  <si>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</si>
  <si>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</si>
  <si>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</si>
  <si>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</si>
  <si>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</si>
  <si>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</si>
  <si>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</si>
  <si>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</si>
  <si>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</si>
  <si>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</si>
  <si>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</si>
  <si>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</si>
  <si>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</si>
  <si>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</si>
  <si>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</si>
  <si>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</si>
  <si>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</si>
  <si>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</si>
  <si>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</si>
  <si>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</si>
  <si>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</si>
  <si>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</si>
  <si>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</si>
  <si>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</si>
  <si>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</si>
  <si>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</si>
  <si>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</si>
  <si>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</si>
  <si>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</si>
  <si>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</si>
  <si>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</si>
  <si>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</si>
  <si>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</si>
  <si>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</si>
  <si>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</si>
  <si>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</si>
  <si>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</si>
  <si>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</si>
  <si>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</si>
  <si>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</si>
  <si>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</si>
  <si>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</si>
  <si>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</si>
  <si>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</si>
  <si>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</si>
  <si>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</si>
  <si>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</si>
  <si>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</si>
  <si>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</si>
  <si>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</si>
  <si>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</si>
  <si>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</si>
  <si>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</si>
  <si>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</si>
  <si>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</si>
  <si>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</si>
  <si>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</si>
  <si>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</si>
  <si>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</si>
  <si>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</si>
  <si>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</si>
  <si>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</si>
  <si>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</si>
  <si>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</si>
  <si>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</si>
  <si>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</si>
  <si>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</si>
  <si>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</si>
  <si>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</si>
  <si>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</si>
  <si>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</si>
  <si>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</si>
  <si>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</si>
  <si>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</si>
  <si>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</si>
  <si>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</si>
  <si>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</si>
  <si>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</si>
  <si>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</si>
  <si>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</si>
  <si>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</si>
  <si>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</si>
  <si>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</si>
  <si>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</si>
  <si>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</si>
  <si>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</si>
  <si>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</si>
  <si>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</si>
  <si>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</si>
  <si>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</si>
  <si>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</si>
  <si>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</si>
  <si>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</si>
  <si>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</si>
  <si>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</si>
  <si>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</si>
  <si>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</si>
  <si>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</si>
  <si>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</si>
  <si>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</si>
  <si>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</si>
  <si>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</si>
  <si>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</si>
  <si>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</si>
  <si>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</si>
  <si>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</si>
  <si>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</si>
  <si>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</si>
  <si>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</si>
  <si>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</si>
  <si>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</si>
  <si>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</si>
  <si>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</si>
  <si>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</si>
  <si>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</si>
  <si>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</si>
  <si>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</si>
  <si>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</si>
  <si>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</si>
  <si>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</si>
  <si>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</si>
  <si>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</si>
  <si>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</si>
  <si>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</si>
  <si>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</si>
  <si>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</si>
  <si>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</si>
  <si>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</si>
  <si>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</si>
  <si>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</si>
  <si>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</si>
  <si>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</si>
  <si>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</si>
  <si>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</si>
  <si>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</si>
  <si>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</si>
  <si>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</si>
  <si>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</si>
  <si>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</si>
  <si>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</si>
  <si>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</si>
  <si>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</si>
  <si>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</si>
  <si>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</si>
  <si>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</si>
  <si>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</si>
  <si>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</si>
  <si>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</si>
  <si>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</si>
  <si>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</si>
  <si>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</si>
  <si>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</si>
  <si>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</si>
  <si>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</si>
  <si>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</si>
  <si>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</si>
  <si>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</si>
  <si>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</si>
  <si>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</si>
  <si>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</si>
  <si>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</si>
  <si>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</si>
  <si>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</si>
  <si>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</si>
  <si>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</si>
  <si>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</si>
  <si>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</si>
  <si>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</si>
  <si>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</si>
  <si>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</si>
  <si>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</si>
  <si>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</si>
  <si>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</si>
  <si>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</si>
  <si>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</si>
  <si>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</si>
  <si>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</si>
  <si>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</si>
  <si>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</si>
  <si>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</si>
  <si>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</si>
  <si>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</si>
  <si>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</si>
  <si>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</si>
  <si>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</si>
  <si>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</si>
  <si>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</si>
  <si>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</si>
  <si>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</si>
  <si>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</si>
  <si>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</si>
  <si>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</si>
  <si>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</si>
  <si>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</si>
  <si>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</si>
  <si>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</si>
  <si>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</si>
  <si>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</si>
  <si>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</si>
  <si>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</si>
  <si>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</si>
  <si>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</si>
  <si>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</si>
  <si>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</si>
  <si>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</si>
  <si>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</si>
  <si>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</si>
  <si>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</si>
  <si>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</si>
  <si>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</si>
  <si>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</si>
  <si>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</si>
  <si>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</si>
  <si>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</si>
  <si>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</si>
  <si>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</si>
  <si>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</si>
  <si>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</si>
  <si>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</si>
  <si>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</si>
  <si>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</si>
  <si>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</si>
  <si>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</si>
  <si>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</si>
  <si>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</si>
  <si>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</si>
  <si>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</si>
  <si>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</si>
  <si>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</si>
  <si>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</si>
  <si>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</si>
  <si>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</si>
  <si>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</si>
  <si>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</si>
  <si>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</si>
  <si>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</si>
  <si>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</si>
  <si>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</si>
  <si>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</si>
  <si>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</si>
  <si>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</si>
  <si>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</si>
  <si>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</si>
  <si>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</si>
  <si>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</si>
  <si>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</si>
  <si>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</si>
  <si>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</si>
  <si>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</si>
  <si>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</si>
  <si>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</si>
  <si>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</si>
  <si>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</si>
  <si>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</si>
  <si>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</si>
  <si>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</si>
  <si>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</si>
  <si>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</si>
  <si>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</si>
  <si>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</si>
  <si>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</si>
  <si>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</si>
  <si>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</si>
  <si>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</si>
  <si>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</si>
  <si>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</si>
  <si>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</si>
  <si>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</si>
  <si>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</si>
  <si>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</si>
  <si>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</si>
  <si>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</si>
  <si>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</si>
  <si>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</si>
  <si>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</si>
  <si>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</si>
  <si>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</si>
  <si>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</si>
  <si>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</si>
  <si>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</si>
  <si>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</si>
  <si>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</si>
  <si>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</si>
  <si>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</si>
  <si>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</si>
  <si>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</si>
  <si>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</si>
  <si>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</si>
  <si>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</si>
  <si>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</si>
  <si>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</si>
  <si>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</si>
  <si>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</si>
  <si>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</si>
  <si>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</si>
  <si>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</si>
  <si>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</si>
  <si>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</si>
  <si>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</si>
  <si>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</si>
  <si>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</si>
  <si>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</si>
  <si>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</si>
  <si>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</si>
  <si>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</si>
  <si>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</si>
  <si>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</si>
  <si>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</si>
  <si>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</si>
  <si>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</si>
  <si>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</si>
  <si>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</si>
  <si>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</si>
  <si>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</si>
  <si>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</si>
  <si>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</si>
  <si>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</si>
  <si>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</si>
  <si>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</si>
  <si>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</si>
  <si>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</si>
  <si>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</si>
  <si>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</si>
  <si>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</si>
  <si>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</si>
  <si>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</si>
  <si>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</si>
  <si>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</si>
  <si>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</si>
  <si>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</si>
  <si>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</si>
  <si>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</si>
  <si>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</si>
  <si>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</si>
  <si>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</si>
  <si>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</si>
  <si>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</si>
  <si>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</si>
  <si>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</si>
  <si>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</si>
  <si>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</si>
  <si>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</si>
  <si>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</si>
  <si>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</si>
  <si>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</si>
  <si>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</si>
  <si>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</si>
  <si>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</si>
  <si>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</si>
  <si>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</si>
  <si>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</si>
  <si>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</si>
  <si>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</si>
  <si>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</si>
  <si>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</si>
  <si>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</si>
  <si>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</si>
  <si>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</si>
  <si>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</si>
  <si>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</si>
  <si>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</si>
  <si>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</si>
  <si>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</si>
  <si>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</si>
  <si>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</si>
  <si>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</si>
  <si>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</si>
  <si>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</si>
  <si>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</si>
  <si>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</si>
  <si>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</si>
  <si>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</si>
  <si>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</si>
  <si>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</si>
  <si>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</si>
  <si>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</si>
  <si>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</si>
  <si>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</si>
  <si>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</si>
  <si>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</si>
  <si>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</si>
  <si>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</si>
  <si>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</si>
  <si>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</si>
  <si>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</si>
  <si>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</si>
  <si>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</si>
  <si>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</si>
  <si>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</si>
  <si>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</si>
  <si>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</si>
  <si>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</si>
  <si>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</si>
  <si>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</si>
  <si>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</si>
  <si>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</si>
  <si>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</si>
  <si>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</si>
  <si>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</si>
  <si>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</si>
  <si>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</si>
  <si>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</si>
  <si>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</si>
  <si>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</si>
  <si>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</si>
  <si>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</si>
  <si>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</si>
  <si>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</si>
  <si>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</si>
  <si>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</si>
  <si>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</si>
  <si>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</si>
  <si>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</si>
  <si>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</si>
  <si>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</si>
  <si>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</si>
  <si>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</si>
  <si>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</si>
  <si>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</si>
  <si>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</si>
  <si>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</si>
  <si>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</si>
  <si>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</si>
  <si>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</si>
  <si>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</si>
  <si>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</si>
  <si>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</si>
  <si>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</si>
  <si>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</si>
  <si>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</si>
  <si>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</si>
  <si>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</si>
  <si>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</si>
  <si>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</si>
  <si>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</si>
  <si>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</si>
  <si>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</si>
  <si>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</si>
  <si>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</si>
  <si>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</si>
  <si>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</si>
  <si>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</si>
  <si>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</si>
  <si>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</si>
  <si>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</si>
  <si>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</si>
  <si>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</si>
  <si>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</si>
  <si>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</si>
  <si>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</si>
  <si>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</si>
  <si>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</si>
  <si>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</si>
  <si>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</si>
  <si>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</si>
  <si>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</si>
  <si>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</si>
  <si>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</si>
  <si>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</si>
  <si>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</si>
  <si>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</si>
  <si>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</si>
  <si>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</si>
  <si>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</si>
  <si>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</si>
  <si>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</si>
  <si>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</si>
  <si>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</si>
  <si>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</si>
  <si>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</si>
  <si>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</si>
  <si>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</si>
  <si>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</si>
  <si>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</si>
  <si>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</si>
  <si>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</si>
  <si>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</si>
  <si>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</si>
  <si>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</si>
  <si>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</si>
  <si>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</si>
  <si>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</si>
  <si>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</si>
  <si>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</si>
  <si>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</si>
  <si>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</si>
  <si>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</si>
  <si>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</si>
  <si>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</si>
  <si>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</si>
  <si>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</si>
  <si>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</si>
  <si>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</si>
  <si>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</si>
  <si>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</si>
  <si>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</si>
  <si>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</si>
  <si>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</si>
  <si>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</si>
  <si>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</si>
  <si>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</si>
  <si>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</si>
  <si>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</si>
  <si>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</si>
  <si>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</si>
  <si>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</si>
  <si>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</si>
  <si>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</si>
  <si>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</si>
  <si>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</si>
  <si>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</si>
  <si>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</si>
  <si>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</si>
  <si>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</si>
  <si>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</si>
  <si>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</si>
  <si>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</si>
  <si>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</si>
  <si>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</si>
  <si>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</si>
  <si>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</si>
  <si>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</si>
  <si>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</si>
  <si>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</si>
  <si>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</si>
  <si>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</si>
  <si>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</si>
  <si>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</si>
  <si>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</si>
  <si>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</si>
  <si>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</si>
  <si>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</si>
  <si>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</si>
  <si>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</si>
  <si>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</si>
  <si>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</si>
  <si>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</si>
  <si>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</si>
  <si>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</si>
  <si>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</si>
  <si>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</si>
  <si>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</si>
  <si>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</si>
  <si>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</si>
  <si>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</si>
  <si>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</si>
  <si>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</si>
  <si>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</si>
  <si>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</si>
  <si>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</si>
  <si>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</si>
  <si>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</si>
  <si>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</si>
  <si>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</si>
  <si>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</si>
  <si>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</si>
  <si>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</si>
  <si>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</si>
  <si>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</si>
  <si>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</si>
  <si>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</si>
  <si>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</si>
  <si>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</si>
  <si>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</si>
  <si>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</si>
  <si>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</si>
  <si>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</si>
  <si>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</si>
  <si>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</si>
  <si>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</si>
  <si>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</si>
  <si>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</si>
  <si>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</si>
  <si>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</si>
  <si>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</si>
  <si>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</si>
  <si>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</si>
  <si>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</si>
  <si>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</si>
  <si>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</si>
  <si>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</si>
  <si>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</si>
  <si>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</si>
  <si>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</si>
  <si>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</si>
  <si>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</si>
  <si>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</si>
  <si>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</si>
  <si>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</si>
  <si>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</si>
  <si>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</si>
  <si>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</si>
  <si>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</si>
  <si>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</si>
  <si>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</si>
  <si>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</si>
  <si>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</si>
  <si>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</si>
  <si>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</si>
  <si>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</si>
  <si>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</si>
  <si>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</si>
  <si>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</si>
  <si>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</si>
  <si>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</si>
  <si>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</si>
  <si>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</si>
  <si>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</si>
  <si>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</si>
  <si>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</si>
  <si>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</si>
  <si>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</si>
  <si>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</si>
  <si>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</si>
  <si>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</si>
  <si>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</si>
  <si>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</si>
  <si>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</si>
  <si>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</si>
  <si>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</si>
  <si>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</si>
  <si>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</si>
  <si>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</si>
  <si>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</si>
  <si>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</si>
  <si>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</si>
  <si>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</si>
  <si>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</si>
  <si>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</si>
  <si>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</si>
  <si>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</si>
  <si>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</si>
  <si>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</si>
  <si>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</si>
  <si>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</si>
  <si>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</si>
  <si>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</si>
  <si>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</si>
  <si>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</si>
  <si>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</si>
  <si>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</si>
  <si>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</si>
  <si>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</si>
  <si>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</si>
  <si>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</si>
  <si>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</si>
  <si>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</si>
  <si>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</si>
  <si>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</si>
  <si>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</si>
  <si>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</si>
  <si>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</si>
  <si>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</si>
  <si>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</si>
  <si>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</si>
  <si>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</si>
  <si>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</si>
  <si>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</si>
  <si>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</si>
  <si>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</si>
  <si>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</si>
  <si>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</si>
  <si>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</si>
  <si>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</si>
  <si>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</si>
  <si>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</si>
  <si>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</si>
  <si>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</si>
  <si>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</si>
  <si>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</si>
  <si>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</si>
  <si>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</si>
  <si>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</si>
  <si>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</si>
  <si>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</si>
  <si>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</si>
  <si>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</si>
  <si>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</si>
  <si>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</si>
  <si>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</si>
  <si>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</si>
  <si>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</si>
  <si>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</si>
  <si>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</si>
  <si>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</si>
  <si>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</si>
  <si>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</si>
  <si>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</si>
  <si>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</si>
  <si>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</si>
  <si>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</si>
  <si>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</si>
  <si>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</si>
  <si>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</si>
  <si>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</si>
  <si>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</si>
  <si>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</si>
  <si>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</si>
  <si>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</si>
  <si>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</si>
  <si>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</si>
  <si>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</si>
  <si>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</si>
  <si>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</si>
  <si>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</si>
  <si>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</si>
  <si>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</si>
  <si>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</si>
  <si>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</si>
  <si>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</si>
  <si>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</si>
  <si>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</si>
  <si>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</si>
  <si>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</si>
  <si>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</si>
  <si>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</si>
  <si>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</si>
  <si>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</si>
  <si>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</si>
  <si>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</si>
  <si>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</si>
  <si>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</si>
  <si>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</si>
  <si>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</si>
  <si>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</si>
  <si>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</si>
  <si>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</si>
  <si>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</si>
  <si>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</si>
  <si>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</si>
  <si>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</si>
  <si>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</si>
  <si>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</si>
  <si>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</si>
  <si>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</si>
  <si>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</si>
  <si>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</si>
  <si>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</si>
  <si>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</si>
  <si>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</si>
  <si>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</si>
  <si>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</si>
  <si>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</si>
  <si>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</si>
  <si>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</si>
  <si>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</si>
  <si>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</si>
  <si>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</si>
  <si>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</si>
  <si>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</si>
  <si>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</si>
  <si>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</si>
  <si>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</si>
  <si>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</si>
  <si>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</si>
  <si>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</si>
  <si>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</si>
  <si>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</si>
  <si>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</si>
  <si>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</si>
  <si>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</si>
  <si>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</si>
  <si>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</si>
  <si>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</si>
  <si>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</si>
  <si>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</si>
  <si>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</si>
  <si>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</si>
  <si>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</si>
  <si>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</si>
  <si>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</si>
  <si>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</si>
  <si>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</si>
  <si>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</si>
  <si>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</si>
  <si>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</si>
  <si>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</si>
  <si>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</si>
  <si>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</si>
  <si>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</si>
  <si>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</si>
  <si>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</si>
  <si>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</si>
  <si>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</si>
  <si>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</si>
  <si>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</si>
  <si>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</si>
  <si>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</si>
  <si>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</si>
  <si>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</si>
  <si>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</si>
  <si>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</si>
  <si>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</si>
  <si>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</si>
  <si>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</si>
  <si>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</si>
  <si>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</si>
  <si>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</si>
  <si>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</si>
  <si>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</si>
  <si>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</si>
  <si>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</si>
  <si>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</si>
  <si>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</si>
  <si>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</si>
  <si>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</si>
  <si>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</si>
  <si>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</si>
  <si>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</si>
  <si>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</si>
  <si>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</si>
  <si>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</si>
  <si>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</si>
  <si>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</si>
  <si>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</si>
  <si>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</si>
  <si>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</si>
  <si>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</si>
  <si>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</si>
  <si>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</si>
  <si>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</si>
  <si>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</si>
  <si>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</si>
  <si>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</si>
  <si>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</si>
  <si>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</si>
  <si>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</si>
  <si>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</si>
  <si>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</si>
  <si>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</si>
  <si>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</si>
  <si>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</si>
  <si>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</si>
  <si>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</si>
  <si>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</si>
  <si>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</si>
  <si>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</si>
  <si>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</si>
  <si>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</si>
  <si>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</si>
  <si>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</si>
  <si>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</si>
  <si>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</si>
  <si>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</si>
  <si>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</si>
  <si>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</si>
  <si>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</si>
  <si>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</si>
  <si>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</si>
  <si>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</si>
  <si>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</si>
  <si>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</si>
  <si>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</si>
  <si>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</si>
  <si>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</si>
  <si>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</si>
  <si>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</si>
  <si>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</si>
  <si>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</si>
  <si>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</si>
  <si>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</si>
  <si>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</si>
  <si>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</si>
  <si>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</si>
  <si>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</si>
  <si>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</si>
  <si>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</si>
  <si>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</si>
  <si>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</si>
  <si>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</si>
  <si>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</si>
  <si>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</si>
  <si>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</si>
  <si>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</si>
  <si>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</si>
  <si>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</si>
  <si>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</si>
  <si>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</si>
  <si>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</si>
  <si>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</si>
  <si>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</si>
  <si>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</si>
  <si>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</si>
  <si>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</si>
  <si>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</si>
  <si>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</si>
  <si>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</si>
  <si>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</si>
  <si>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</si>
  <si>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</si>
  <si>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</si>
  <si>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</si>
  <si>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</si>
  <si>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</si>
  <si>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</si>
  <si>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</si>
  <si>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</si>
  <si>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</si>
  <si>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</si>
  <si>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</si>
  <si>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</si>
  <si>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</si>
  <si>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</si>
  <si>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</si>
  <si>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</si>
  <si>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</si>
  <si>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</si>
  <si>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</si>
  <si>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</si>
  <si>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</si>
  <si>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</si>
  <si>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</si>
  <si>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</si>
  <si>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</si>
  <si>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</si>
  <si>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</si>
  <si>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</si>
  <si>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</si>
  <si>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</si>
  <si>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</si>
  <si>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</si>
  <si>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</si>
  <si>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</si>
  <si>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</si>
  <si>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</si>
  <si>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</si>
  <si>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</si>
  <si>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</si>
  <si>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</si>
  <si>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</si>
  <si>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</si>
  <si>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</si>
  <si>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</si>
  <si>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</si>
  <si>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</si>
  <si>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</si>
  <si>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</si>
  <si>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</si>
  <si>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</si>
  <si>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</si>
  <si>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</si>
  <si>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</si>
  <si>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</si>
  <si>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</si>
  <si>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</si>
  <si>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</si>
  <si>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</si>
  <si>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</si>
  <si>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</si>
  <si>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</si>
  <si>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</si>
  <si>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</si>
  <si>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</si>
  <si>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</si>
  <si>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</si>
  <si>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</si>
  <si>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</si>
  <si>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</si>
  <si>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</si>
  <si>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</si>
  <si>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</si>
  <si>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</si>
  <si>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</si>
  <si>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</si>
  <si>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</si>
  <si>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</si>
  <si>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</si>
  <si>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</si>
  <si>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</si>
  <si>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</si>
  <si>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</si>
  <si>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</si>
  <si>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</si>
  <si>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</si>
  <si>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</si>
  <si>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</si>
  <si>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</si>
  <si>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</si>
  <si>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</si>
  <si>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</si>
  <si>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</si>
  <si>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</si>
  <si>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</si>
  <si>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</si>
  <si>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</si>
  <si>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</si>
  <si>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</si>
  <si>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</si>
  <si>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</si>
  <si>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</si>
  <si>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</si>
  <si>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</si>
  <si>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</si>
  <si>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</si>
  <si>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</si>
  <si>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</si>
  <si>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</si>
  <si>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</si>
  <si>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</si>
  <si>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</si>
  <si>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</si>
  <si>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</si>
  <si>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</si>
  <si>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</si>
  <si>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</si>
  <si>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</si>
  <si>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</si>
  <si>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</si>
  <si>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</si>
  <si>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</si>
  <si>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</si>
  <si>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</si>
  <si>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</si>
  <si>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</si>
  <si>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</si>
  <si>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</si>
  <si>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</si>
  <si>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</si>
  <si>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</si>
  <si>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</si>
  <si>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</si>
  <si>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</si>
  <si>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</si>
  <si>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</si>
  <si>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</si>
  <si>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</si>
  <si>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</si>
  <si>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</si>
  <si>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</si>
  <si>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</si>
  <si>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</si>
  <si>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</si>
  <si>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</si>
  <si>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</si>
  <si>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</si>
  <si>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</si>
  <si>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</si>
  <si>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</si>
  <si>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</si>
  <si>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</si>
  <si>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</si>
  <si>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</si>
  <si>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</si>
  <si>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</si>
  <si>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</si>
  <si>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</si>
  <si>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</si>
  <si>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</si>
  <si>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</si>
  <si>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</si>
  <si>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</si>
  <si>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</si>
  <si>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</si>
  <si>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</si>
  <si>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</si>
  <si>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</si>
  <si>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</si>
  <si>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</si>
  <si>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</si>
  <si>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</si>
  <si>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</si>
  <si>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</si>
  <si>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</si>
  <si>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</si>
  <si>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</si>
  <si>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</si>
  <si>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</si>
  <si>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</si>
  <si>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</si>
  <si>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</si>
  <si>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</si>
  <si>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</si>
  <si>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</si>
  <si>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</si>
  <si>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</si>
  <si>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</si>
  <si>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</si>
  <si>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</si>
  <si>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</si>
  <si>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</si>
  <si>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</si>
  <si>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</si>
  <si>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</si>
  <si>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</si>
  <si>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</si>
  <si>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</si>
  <si>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</si>
  <si>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</si>
  <si>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</si>
  <si>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</si>
  <si>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</si>
  <si>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</si>
  <si>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</si>
  <si>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</si>
  <si>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</si>
  <si>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</si>
  <si>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</si>
  <si>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</si>
  <si>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</si>
  <si>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</si>
  <si>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</si>
  <si>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</si>
  <si>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</si>
  <si>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</si>
  <si>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</si>
  <si>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</si>
  <si>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</si>
  <si>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</si>
  <si>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</si>
  <si>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</si>
  <si>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</si>
  <si>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</si>
  <si>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</si>
  <si>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</si>
  <si>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</si>
  <si>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</si>
  <si>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</si>
  <si>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</si>
  <si>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</si>
  <si>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</si>
  <si>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</si>
  <si>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</si>
  <si>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</si>
  <si>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</si>
  <si>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</si>
  <si>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</si>
  <si>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</si>
  <si>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</si>
  <si>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</si>
  <si>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</si>
  <si>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</si>
  <si>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</si>
  <si>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</si>
  <si>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</si>
  <si>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</si>
  <si>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</si>
  <si>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</si>
  <si>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</si>
  <si>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</si>
  <si>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</si>
  <si>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</si>
  <si>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</si>
  <si>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</si>
  <si>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</si>
  <si>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</si>
  <si>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</si>
  <si>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</si>
  <si>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</si>
  <si>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</si>
  <si>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</si>
  <si>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</si>
  <si>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</si>
  <si>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</si>
  <si>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</si>
  <si>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</si>
  <si>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</si>
  <si>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</si>
  <si>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</si>
  <si>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</si>
  <si>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</si>
  <si>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</si>
  <si>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</si>
  <si>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</si>
  <si>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</si>
  <si>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</si>
  <si>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</si>
  <si>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</si>
  <si>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</si>
  <si>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</si>
  <si>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</si>
  <si>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</si>
  <si>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</si>
  <si>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</si>
  <si>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</si>
  <si>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</si>
  <si>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</si>
  <si>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</si>
  <si>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</si>
  <si>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</si>
  <si>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</si>
  <si>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</si>
  <si>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</si>
  <si>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</si>
  <si>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</si>
  <si>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</si>
  <si>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</si>
  <si>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</si>
  <si>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</si>
  <si>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</si>
  <si>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</si>
  <si>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</si>
  <si>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</si>
  <si>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</si>
  <si>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</si>
  <si>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</si>
  <si>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</si>
  <si>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</si>
  <si>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</si>
  <si>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</si>
  <si>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</si>
  <si>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</si>
  <si>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</si>
  <si>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</si>
  <si>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</si>
  <si>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</si>
  <si>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</si>
  <si>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</si>
  <si>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</si>
  <si>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</si>
  <si>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</si>
  <si>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</si>
  <si>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</si>
  <si>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</si>
  <si>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</si>
  <si>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</si>
  <si>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</si>
  <si>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</si>
  <si>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</si>
  <si>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</si>
  <si>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</si>
  <si>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</si>
  <si>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</si>
  <si>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</si>
  <si>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</si>
  <si>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</si>
  <si>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</si>
  <si>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</si>
  <si>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</si>
  <si>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</si>
  <si>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</si>
  <si>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</si>
  <si>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</si>
  <si>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</si>
  <si>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</si>
  <si>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</si>
  <si>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</si>
  <si>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</si>
  <si>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</si>
  <si>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</si>
  <si>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</si>
  <si>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</si>
  <si>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</si>
  <si>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</si>
  <si>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</si>
  <si>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</si>
  <si>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</si>
  <si>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</si>
  <si>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</si>
  <si>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</si>
  <si>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</si>
  <si>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</si>
  <si>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</si>
  <si>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</si>
  <si>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</si>
  <si>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</si>
  <si>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</si>
  <si>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</si>
  <si>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</si>
  <si>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</si>
  <si>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</si>
  <si>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</si>
  <si>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</si>
  <si>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</si>
  <si>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</si>
  <si>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</si>
  <si>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</si>
  <si>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</si>
  <si>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</si>
  <si>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</si>
  <si>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</si>
  <si>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</si>
  <si>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</si>
  <si>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</si>
  <si>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</si>
  <si>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</si>
  <si>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</si>
  <si>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</si>
  <si>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</si>
  <si>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</si>
  <si>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</si>
  <si>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</si>
  <si>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</si>
  <si>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</si>
  <si>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</si>
  <si>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</si>
  <si>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</si>
  <si>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</si>
  <si>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</si>
  <si>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</si>
  <si>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</si>
  <si>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</si>
  <si>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</si>
  <si>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</si>
  <si>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</si>
  <si>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</si>
  <si>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</si>
  <si>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</si>
  <si>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</si>
  <si>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</si>
  <si>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</si>
  <si>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</si>
  <si>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</si>
  <si>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</si>
  <si>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</si>
  <si>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</si>
  <si>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</si>
  <si>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</si>
  <si>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</si>
  <si>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</si>
  <si>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</si>
  <si>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</si>
  <si>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</si>
  <si>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</si>
  <si>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</si>
  <si>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</si>
  <si>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</si>
  <si>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</si>
  <si>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</si>
  <si>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</si>
  <si>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</si>
  <si>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</si>
  <si>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</si>
  <si>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</si>
  <si>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</si>
  <si>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</si>
  <si>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</si>
  <si>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</si>
  <si>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</si>
  <si>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</si>
  <si>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</si>
  <si>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</si>
  <si>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</si>
  <si>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</si>
  <si>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</si>
  <si>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</si>
  <si>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</si>
  <si>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</si>
  <si>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</si>
  <si>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</si>
  <si>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</si>
  <si>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</si>
  <si>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</si>
  <si>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</si>
  <si>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</si>
  <si>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</si>
  <si>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</si>
  <si>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</si>
  <si>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</si>
  <si>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</si>
  <si>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</si>
  <si>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</si>
  <si>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</si>
  <si>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</si>
  <si>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</si>
  <si>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</si>
  <si>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</si>
  <si>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</si>
  <si>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</si>
  <si>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</si>
  <si>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</si>
  <si>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</si>
  <si>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</si>
  <si>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</si>
  <si>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</si>
  <si>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</si>
  <si>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</si>
  <si>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</si>
  <si>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</si>
  <si>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</si>
  <si>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</si>
  <si>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</si>
  <si>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</si>
  <si>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</si>
  <si>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</si>
  <si>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</si>
  <si>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</si>
  <si>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</si>
  <si>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</si>
  <si>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</si>
  <si>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</si>
  <si>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</si>
  <si>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</si>
  <si>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</si>
  <si>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</si>
  <si>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</si>
  <si>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</si>
  <si>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</si>
  <si>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</si>
  <si>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</si>
  <si>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</si>
  <si>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</si>
  <si>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</si>
  <si>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</si>
  <si>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</si>
  <si>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</si>
  <si>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</si>
  <si>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</si>
  <si>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</si>
  <si>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</si>
  <si>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</si>
  <si>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</si>
  <si>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</si>
  <si>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</si>
  <si>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</si>
  <si>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</si>
  <si>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</si>
  <si>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</si>
  <si>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</si>
  <si>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</si>
  <si>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</si>
  <si>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</si>
  <si>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</si>
  <si>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</si>
  <si>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</si>
  <si>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</si>
  <si>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</si>
  <si>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</si>
  <si>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</si>
  <si>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</si>
  <si>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</si>
  <si>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</si>
  <si>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</si>
  <si>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</si>
  <si>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</si>
  <si>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</si>
  <si>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</si>
  <si>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</si>
  <si>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</si>
  <si>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</si>
  <si>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</si>
  <si>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</si>
  <si>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</si>
  <si>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</si>
  <si>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</si>
  <si>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</si>
  <si>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</si>
  <si>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</si>
  <si>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</si>
  <si>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</si>
  <si>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</si>
  <si>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</si>
  <si>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</si>
  <si>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</si>
  <si>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</si>
  <si>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</si>
  <si>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</si>
  <si>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</si>
  <si>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</si>
  <si>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</si>
  <si>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</si>
  <si>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</si>
  <si>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</si>
  <si>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</si>
  <si>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</si>
  <si>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</si>
  <si>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</si>
  <si>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</si>
  <si>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</si>
  <si>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</si>
  <si>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</si>
  <si>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</si>
  <si>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</si>
  <si>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</si>
  <si>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</si>
  <si>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</si>
  <si>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</si>
  <si>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</si>
  <si>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</si>
  <si>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</si>
  <si>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</si>
  <si>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</si>
  <si>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</si>
  <si>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</si>
  <si>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</si>
  <si>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</si>
  <si>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</si>
  <si>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</si>
  <si>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</si>
  <si>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</si>
  <si>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</si>
  <si>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</si>
  <si>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</si>
  <si>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</si>
  <si>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</si>
  <si>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</si>
  <si>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</si>
  <si>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</si>
  <si>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</si>
  <si>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</si>
  <si>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</si>
  <si>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</si>
  <si>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</si>
  <si>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</si>
  <si>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</si>
  <si>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</si>
  <si>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</si>
  <si>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</si>
  <si>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</si>
  <si>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</si>
  <si>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</si>
  <si>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</si>
  <si>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</si>
  <si>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</si>
  <si>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</si>
  <si>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</si>
  <si>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</si>
  <si>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</si>
  <si>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</si>
  <si>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</si>
  <si>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</si>
  <si>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</si>
  <si>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</si>
  <si>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</si>
  <si>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</si>
  <si>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</si>
  <si>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</si>
  <si>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</si>
  <si>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</si>
  <si>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</si>
  <si>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</si>
  <si>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</si>
  <si>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</si>
  <si>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</si>
  <si>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</si>
  <si>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</si>
  <si>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</si>
  <si>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</si>
  <si>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</si>
  <si>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</si>
  <si>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</si>
  <si>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</si>
  <si>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</si>
  <si>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</si>
  <si>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</si>
  <si>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</si>
  <si>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</si>
  <si>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</si>
  <si>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</si>
  <si>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</si>
  <si>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</si>
  <si>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</si>
  <si>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</si>
  <si>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</si>
  <si>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</si>
  <si>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</si>
  <si>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</si>
  <si>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</si>
  <si>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</si>
  <si>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</si>
  <si>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</si>
  <si>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</si>
  <si>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</si>
  <si>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</si>
  <si>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</si>
  <si>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</si>
  <si>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</si>
  <si>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</si>
  <si>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</si>
  <si>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</si>
  <si>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</si>
  <si>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</si>
  <si>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</si>
  <si>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</si>
  <si>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</si>
  <si>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</si>
  <si>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</si>
  <si>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</si>
  <si>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</si>
  <si>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</si>
  <si>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</si>
  <si>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</si>
  <si>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</si>
  <si>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</si>
  <si>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</si>
  <si>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</si>
  <si>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</si>
  <si>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</si>
  <si>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</si>
  <si>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</si>
  <si>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</si>
  <si>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</si>
  <si>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</si>
  <si>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</si>
  <si>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</si>
  <si>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</si>
  <si>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</si>
  <si>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</si>
  <si>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</si>
  <si>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</si>
  <si>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</si>
  <si>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</si>
  <si>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</si>
  <si>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</si>
  <si>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</si>
  <si>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</si>
  <si>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</si>
  <si>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</si>
  <si>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</si>
  <si>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</si>
  <si>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</si>
  <si>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</si>
  <si>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</si>
  <si>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</si>
  <si>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</si>
  <si>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</si>
  <si>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</si>
  <si>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</si>
  <si>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</si>
  <si>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</si>
  <si>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</si>
  <si>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</si>
  <si>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</si>
  <si>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</si>
  <si>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</si>
  <si>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</si>
  <si>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</si>
  <si>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</si>
  <si>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</si>
  <si>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</si>
  <si>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</si>
  <si>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</si>
  <si>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</si>
  <si>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</si>
  <si>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</si>
  <si>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</si>
  <si>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</si>
  <si>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</si>
  <si>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</si>
  <si>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</si>
  <si>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</si>
  <si>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</si>
  <si>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</si>
  <si>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</si>
  <si>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</si>
  <si>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</si>
  <si>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</si>
  <si>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</si>
  <si>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</si>
  <si>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</si>
  <si>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</si>
  <si>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</si>
  <si>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</si>
  <si>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</si>
  <si>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</si>
  <si>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</si>
  <si>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</si>
  <si>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</si>
  <si>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</si>
  <si>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</si>
  <si>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</si>
  <si>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</si>
  <si>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</si>
  <si>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</si>
  <si>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</si>
  <si>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</si>
  <si>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</si>
  <si>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</si>
  <si>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</si>
  <si>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</si>
  <si>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</si>
  <si>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</si>
  <si>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</si>
  <si>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</si>
  <si>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</si>
  <si>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</si>
  <si>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</si>
  <si>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</si>
  <si>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</si>
  <si>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</si>
  <si>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</si>
  <si>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</si>
  <si>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</si>
  <si>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</si>
  <si>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</si>
  <si>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</si>
  <si>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</si>
  <si>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</si>
  <si>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</si>
  <si>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</si>
  <si>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</si>
  <si>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</si>
  <si>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</si>
  <si>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</si>
  <si>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</si>
  <si>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</si>
  <si>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</si>
  <si>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</si>
  <si>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</si>
  <si>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</si>
  <si>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</si>
  <si>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</si>
  <si>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</si>
  <si>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</si>
  <si>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</si>
  <si>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</si>
  <si>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</si>
  <si>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</si>
  <si>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</si>
  <si>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</si>
  <si>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</si>
  <si>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</si>
  <si>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</si>
  <si>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</si>
  <si>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</si>
  <si>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</si>
  <si>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</si>
  <si>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</si>
  <si>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</si>
  <si>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</si>
  <si>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</si>
  <si>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</si>
  <si>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</si>
  <si>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</si>
  <si>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</si>
  <si>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</si>
  <si>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</si>
  <si>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</si>
  <si>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</si>
  <si>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</si>
  <si>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</si>
  <si>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</si>
  <si>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</si>
  <si>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</si>
  <si>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</si>
  <si>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</si>
  <si>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</si>
  <si>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</si>
  <si>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</si>
  <si>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</si>
  <si>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</si>
  <si>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</si>
  <si>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</si>
  <si>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</si>
  <si>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</si>
  <si>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</si>
  <si>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</si>
  <si>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</si>
  <si>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</si>
  <si>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</si>
  <si>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</si>
  <si>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</si>
  <si>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</si>
  <si>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</si>
  <si>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</si>
  <si>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</si>
  <si>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</si>
  <si>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</si>
  <si>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</si>
  <si>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</si>
  <si>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</si>
  <si>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</si>
  <si>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</si>
  <si>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</si>
  <si>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</si>
  <si>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</si>
  <si>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</si>
  <si>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</si>
  <si>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</si>
  <si>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</si>
  <si>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</si>
  <si>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</si>
  <si>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</si>
  <si>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</si>
  <si>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</si>
  <si>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</si>
  <si>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</si>
  <si>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</si>
  <si>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</si>
  <si>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</si>
  <si>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</si>
  <si>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</si>
  <si>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</si>
  <si>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</si>
  <si>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</si>
  <si>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</si>
  <si>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</si>
  <si>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</si>
  <si>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</si>
  <si>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</si>
  <si>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</si>
  <si>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</si>
  <si>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</si>
  <si>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</si>
  <si>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</si>
  <si>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</si>
  <si>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</si>
  <si>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</si>
  <si>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</si>
  <si>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</si>
  <si>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</si>
  <si>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</si>
  <si>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</si>
  <si>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</si>
  <si>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</si>
  <si>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</si>
  <si>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</si>
  <si>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</si>
  <si>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</si>
  <si>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</si>
  <si>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</si>
  <si>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</si>
  <si>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</si>
  <si>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</si>
  <si>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</si>
  <si>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</si>
  <si>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</si>
  <si>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</si>
  <si>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</si>
  <si>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</si>
  <si>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</si>
  <si>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</si>
  <si>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</si>
  <si>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</si>
  <si>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</si>
  <si>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</si>
  <si>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</si>
  <si>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</si>
  <si>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</si>
  <si>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</si>
  <si>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</si>
  <si>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</si>
  <si>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</si>
  <si>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</si>
  <si>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</si>
  <si>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</si>
  <si>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</si>
  <si>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</si>
  <si>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</si>
  <si>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</si>
  <si>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</si>
  <si>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</si>
  <si>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</si>
  <si>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</si>
  <si>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</si>
  <si>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</si>
  <si>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</si>
  <si>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</si>
  <si>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</si>
  <si>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</si>
  <si>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</si>
  <si>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</si>
  <si>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</si>
  <si>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</si>
  <si>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</si>
  <si>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</si>
  <si>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</si>
  <si>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</si>
  <si>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</si>
  <si>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</si>
  <si>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</si>
  <si>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</si>
  <si>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</si>
  <si>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</si>
  <si>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</si>
  <si>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</si>
  <si>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</si>
  <si>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</si>
  <si>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</si>
  <si>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</si>
  <si>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</si>
  <si>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</si>
  <si>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</si>
  <si>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</si>
  <si>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</si>
  <si>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</si>
  <si>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</si>
  <si>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</si>
  <si>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</si>
  <si>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</si>
  <si>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</si>
  <si>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</si>
  <si>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</si>
  <si>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</si>
  <si>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</si>
  <si>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</si>
  <si>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</si>
  <si>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</si>
  <si>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</si>
  <si>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</si>
  <si>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</si>
  <si>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</si>
  <si>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</si>
  <si>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</si>
  <si>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</si>
  <si>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</si>
  <si>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</si>
  <si>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</si>
  <si>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</si>
  <si>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</si>
  <si>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</si>
  <si>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</si>
  <si>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</si>
  <si>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</si>
  <si>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</si>
  <si>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</si>
  <si>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</si>
  <si>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</si>
  <si>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</si>
  <si>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</si>
  <si>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</si>
  <si>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</si>
  <si>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</si>
  <si>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</si>
  <si>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</si>
  <si>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</si>
  <si>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</si>
  <si>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</si>
  <si>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</si>
  <si>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</si>
  <si>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</si>
  <si>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</si>
  <si>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</si>
  <si>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</si>
  <si>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</si>
  <si>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</si>
  <si>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</si>
  <si>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</si>
  <si>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</si>
  <si>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</si>
  <si>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</si>
  <si>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</si>
  <si>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</si>
  <si>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</si>
  <si>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</si>
  <si>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</si>
  <si>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</si>
  <si>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</si>
  <si>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</si>
  <si>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</si>
  <si>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</si>
  <si>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</si>
  <si>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</si>
  <si>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</si>
  <si>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</si>
  <si>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</si>
  <si>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</si>
  <si>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</si>
  <si>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</si>
  <si>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</si>
  <si>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</si>
  <si>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</si>
  <si>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</si>
  <si>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</si>
  <si>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</si>
  <si>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</si>
  <si>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</si>
  <si>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</si>
  <si>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</si>
  <si>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</si>
  <si>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</si>
  <si>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</si>
  <si>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</si>
  <si>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</si>
  <si>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</si>
  <si>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</si>
  <si>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</si>
  <si>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</si>
  <si>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</si>
  <si>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</si>
  <si>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</si>
  <si>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</si>
  <si>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</si>
  <si>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</si>
  <si>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</si>
  <si>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</si>
  <si>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</si>
  <si>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</si>
  <si>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</si>
  <si>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</si>
  <si>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</si>
  <si>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</si>
  <si>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</si>
  <si>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</si>
  <si>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</si>
  <si>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</si>
  <si>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</si>
  <si>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</si>
  <si>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</si>
  <si>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</si>
  <si>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</si>
  <si>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</si>
  <si>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</si>
  <si>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</si>
  <si>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</si>
  <si>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</si>
  <si>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</si>
  <si>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</si>
  <si>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</si>
  <si>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</si>
  <si>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</si>
  <si>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</si>
  <si>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</si>
  <si>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</si>
  <si>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</si>
  <si>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</si>
  <si>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</si>
  <si>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</si>
  <si>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</si>
  <si>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</si>
  <si>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</si>
  <si>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</si>
  <si>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</si>
  <si>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</si>
  <si>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</si>
  <si>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</si>
  <si>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</si>
  <si>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</si>
  <si>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</si>
  <si>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</si>
  <si>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</si>
  <si>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</si>
  <si>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</si>
  <si>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</si>
  <si>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</si>
  <si>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</si>
  <si>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</si>
  <si>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</si>
  <si>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</si>
  <si>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</si>
  <si>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</si>
  <si>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</si>
  <si>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</si>
  <si>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</si>
  <si>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</si>
  <si>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</si>
  <si>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</si>
  <si>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</si>
  <si>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</si>
  <si>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</si>
  <si>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</si>
  <si>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</si>
  <si>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</si>
  <si>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</si>
  <si>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</si>
  <si>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</si>
  <si>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</si>
  <si>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</si>
  <si>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</si>
  <si>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</si>
  <si>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</si>
  <si>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</si>
  <si>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</si>
  <si>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</si>
  <si>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</si>
  <si>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</si>
  <si>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</si>
  <si>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</si>
  <si>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</si>
  <si>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</si>
  <si>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</si>
  <si>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</si>
  <si>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</si>
  <si>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</si>
  <si>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</si>
  <si>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</si>
  <si>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</si>
  <si>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</si>
  <si>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</si>
  <si>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</si>
  <si>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</si>
  <si>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</si>
  <si>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</si>
  <si>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</si>
  <si>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</si>
  <si>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</si>
  <si>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</si>
  <si>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</si>
  <si>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</si>
  <si>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</si>
  <si>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</si>
  <si>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</si>
  <si>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</si>
  <si>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</si>
  <si>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</si>
  <si>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</si>
  <si>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</si>
  <si>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</si>
  <si>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</si>
  <si>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</si>
  <si>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</si>
  <si>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</si>
  <si>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</si>
  <si>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</si>
  <si>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</si>
  <si>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</si>
  <si>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</si>
  <si>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</si>
  <si>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</si>
  <si>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</si>
  <si>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</si>
  <si>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</si>
  <si>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</si>
  <si>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</si>
  <si>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</si>
  <si>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</si>
  <si>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</si>
  <si>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</si>
  <si>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</si>
  <si>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</si>
  <si>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</si>
  <si>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</si>
  <si>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</si>
  <si>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</si>
  <si>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</si>
  <si>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</si>
  <si>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</si>
  <si>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</si>
  <si>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</si>
  <si>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</si>
  <si>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</si>
  <si>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</si>
  <si>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</si>
  <si>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</si>
  <si>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</si>
  <si>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</si>
  <si>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</si>
  <si>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</si>
  <si>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</si>
  <si>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</si>
  <si>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</si>
  <si>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</si>
  <si>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</si>
  <si>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</si>
  <si>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</si>
  <si>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</si>
  <si>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</si>
  <si>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</si>
  <si>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</si>
  <si>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</si>
  <si>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</si>
  <si>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</si>
  <si>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</si>
  <si>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</si>
  <si>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</si>
  <si>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</si>
  <si>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</si>
  <si>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</si>
  <si>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</si>
  <si>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</si>
  <si>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</si>
  <si>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</si>
  <si>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</si>
  <si>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</si>
  <si>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</si>
  <si>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</si>
  <si>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</si>
  <si>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</si>
  <si>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</si>
  <si>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</si>
  <si>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</si>
  <si>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</si>
  <si>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</si>
  <si>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</si>
  <si>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</si>
  <si>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</si>
  <si>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</si>
  <si>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</si>
  <si>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</si>
  <si>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</si>
  <si>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</si>
  <si>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</si>
  <si>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</si>
  <si>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</si>
  <si>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</si>
  <si>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</si>
  <si>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</si>
  <si>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</si>
  <si>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</si>
  <si>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</si>
  <si>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</si>
  <si>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</si>
  <si>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</si>
  <si>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</si>
  <si>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</si>
  <si>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</si>
  <si>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</si>
  <si>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</si>
  <si>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</si>
  <si>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</si>
  <si>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</si>
  <si>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</si>
  <si>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</si>
  <si>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</si>
  <si>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</si>
  <si>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</si>
  <si>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</si>
  <si>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</si>
  <si>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</si>
  <si>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</si>
  <si>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</si>
  <si>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</si>
  <si>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</si>
  <si>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</si>
  <si>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</si>
  <si>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</si>
  <si>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</si>
  <si>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</si>
  <si>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</si>
  <si>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</si>
  <si>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</si>
  <si>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</si>
  <si>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</si>
  <si>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</si>
  <si>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</si>
  <si>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</si>
  <si>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</si>
  <si>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</si>
  <si>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</si>
  <si>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</si>
  <si>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</si>
  <si>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</si>
  <si>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</si>
  <si>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</si>
  <si>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</si>
  <si>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</si>
  <si>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</si>
  <si>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</si>
  <si>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</si>
  <si>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</si>
  <si>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</si>
  <si>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</si>
  <si>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</si>
  <si>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</si>
  <si>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</si>
  <si>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</si>
  <si>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</si>
  <si>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</si>
  <si>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</si>
  <si>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</si>
  <si>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</si>
  <si>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</si>
  <si>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</si>
  <si>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</si>
  <si>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</si>
  <si>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</si>
  <si>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</si>
  <si>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</si>
  <si>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</si>
  <si>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</si>
  <si>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</si>
  <si>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</si>
  <si>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</si>
  <si>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</si>
  <si>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</si>
  <si>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</si>
  <si>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</si>
  <si>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</si>
  <si>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</si>
  <si>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</si>
  <si>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</si>
  <si>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</si>
  <si>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</si>
  <si>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</si>
  <si>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</si>
  <si>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</si>
  <si>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</si>
  <si>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</si>
  <si>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</si>
  <si>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</si>
  <si>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</si>
  <si>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</si>
  <si>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</si>
  <si>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</si>
  <si>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</si>
  <si>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</si>
  <si>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</si>
  <si>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</si>
  <si>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</si>
  <si>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</si>
  <si>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</si>
  <si>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</si>
  <si>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</si>
  <si>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</si>
  <si>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</si>
  <si>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</si>
  <si>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</si>
  <si>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</si>
  <si>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</si>
  <si>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</si>
  <si>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</si>
  <si>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</si>
  <si>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</si>
  <si>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</si>
  <si>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</si>
  <si>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</si>
  <si>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</si>
  <si>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</si>
  <si>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</si>
  <si>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</si>
  <si>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</si>
  <si>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</si>
  <si>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</si>
  <si>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</si>
  <si>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</si>
  <si>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</si>
  <si>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</si>
  <si>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</si>
  <si>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</si>
  <si>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</si>
  <si>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</si>
  <si>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</si>
  <si>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</si>
  <si>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</si>
  <si>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</si>
  <si>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</si>
  <si>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</si>
  <si>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</si>
  <si>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</si>
  <si>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</si>
  <si>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</si>
  <si>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</si>
  <si>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</si>
  <si>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</si>
  <si>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</si>
  <si>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</si>
  <si>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</si>
  <si>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</si>
  <si>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</si>
  <si>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</si>
  <si>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</si>
  <si>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</si>
  <si>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</si>
  <si>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</si>
  <si>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</si>
  <si>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</si>
  <si>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</si>
  <si>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</si>
  <si>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</si>
  <si>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</si>
  <si>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</si>
  <si>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</si>
  <si>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</si>
  <si>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</si>
  <si>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</si>
  <si>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</si>
  <si>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</si>
  <si>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</si>
  <si>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</si>
  <si>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</si>
  <si>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</si>
  <si>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</si>
  <si>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</si>
  <si>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</si>
  <si>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</si>
  <si>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</si>
  <si>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</si>
  <si>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</si>
  <si>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</si>
  <si>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</si>
  <si>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</si>
  <si>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</si>
  <si>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</si>
  <si>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</si>
  <si>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</si>
  <si>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</si>
  <si>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</si>
  <si>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</si>
  <si>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</si>
  <si>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</si>
  <si>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</si>
  <si>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</si>
  <si>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</si>
  <si>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</si>
  <si>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</si>
  <si>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</si>
  <si>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</si>
  <si>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</si>
  <si>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</si>
  <si>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</si>
  <si>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</si>
  <si>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</si>
  <si>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</si>
  <si>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</si>
  <si>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</si>
  <si>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</si>
  <si>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</si>
  <si>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</si>
  <si>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</si>
  <si>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</si>
  <si>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</si>
  <si>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</si>
  <si>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</si>
  <si>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</si>
  <si>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</si>
  <si>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</si>
  <si>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</si>
  <si>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</si>
  <si>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</si>
  <si>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</si>
  <si>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</si>
  <si>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</si>
  <si>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</si>
  <si>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</si>
  <si>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</si>
  <si>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</si>
  <si>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</si>
  <si>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</si>
  <si>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</si>
  <si>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</si>
  <si>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</si>
  <si>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</si>
  <si>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</si>
  <si>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</si>
  <si>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</si>
  <si>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</si>
  <si>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</si>
  <si>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</si>
  <si>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</si>
  <si>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</si>
  <si>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</si>
  <si>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</si>
  <si>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</si>
  <si>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</si>
  <si>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</si>
  <si>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</si>
  <si>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</si>
  <si>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</si>
  <si>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</si>
  <si>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</si>
  <si>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</si>
  <si>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</si>
  <si>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</si>
  <si>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</si>
  <si>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</si>
  <si>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</si>
  <si>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</si>
  <si>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</si>
  <si>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</si>
  <si>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</si>
  <si>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</si>
  <si>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</si>
  <si>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</si>
  <si>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</si>
  <si>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</si>
  <si>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</si>
  <si>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</si>
  <si>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</si>
  <si>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</si>
  <si>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</si>
  <si>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</si>
  <si>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</si>
  <si>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</si>
  <si>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</si>
  <si>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</si>
  <si>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</si>
  <si>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</si>
  <si>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</si>
  <si>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</si>
  <si>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</si>
  <si>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</si>
  <si>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</si>
  <si>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</si>
  <si>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</si>
  <si>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</si>
  <si>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</si>
  <si>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</si>
  <si>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</si>
  <si>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</si>
  <si>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</si>
  <si>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</si>
  <si>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</si>
  <si>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</si>
  <si>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</si>
  <si>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</si>
  <si>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</si>
  <si>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</si>
  <si>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</si>
  <si>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</si>
  <si>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</si>
  <si>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</si>
  <si>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</si>
  <si>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</si>
  <si>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</si>
  <si>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</si>
  <si>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</si>
  <si>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</si>
  <si>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</si>
  <si>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</si>
  <si>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</si>
  <si>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</si>
  <si>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</si>
  <si>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</si>
  <si>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</si>
  <si>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</si>
  <si>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</si>
  <si>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</si>
  <si>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</si>
  <si>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</si>
  <si>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</si>
  <si>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</si>
  <si>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</si>
  <si>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</si>
  <si>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</si>
  <si>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</si>
  <si>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</si>
  <si>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</si>
  <si>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</si>
  <si>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</si>
  <si>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</si>
  <si>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</si>
  <si>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</si>
  <si>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</si>
  <si>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</si>
  <si>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</si>
  <si>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</si>
  <si>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</si>
  <si>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</si>
  <si>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</si>
  <si>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</si>
  <si>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</si>
  <si>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</si>
  <si>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</si>
  <si>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</si>
  <si>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</si>
  <si>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</si>
  <si>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</si>
  <si>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</si>
  <si>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</si>
  <si>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</si>
  <si>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</si>
  <si>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</si>
  <si>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</si>
  <si>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</si>
  <si>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</si>
  <si>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</si>
  <si>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</si>
  <si>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</si>
  <si>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</si>
  <si>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</si>
  <si>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</si>
  <si>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</si>
  <si>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</si>
  <si>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</si>
  <si>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</si>
  <si>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</si>
  <si>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</si>
  <si>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</si>
  <si>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</si>
  <si>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</si>
  <si>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</si>
  <si>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</si>
  <si>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</si>
  <si>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</si>
  <si>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</si>
  <si>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</si>
  <si>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</si>
  <si>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</si>
  <si>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</si>
  <si>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</si>
  <si>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</si>
  <si>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</si>
  <si>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</si>
  <si>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</si>
  <si>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</si>
  <si>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</si>
  <si>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</si>
  <si>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</si>
  <si>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</si>
  <si>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</si>
  <si>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</si>
  <si>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</si>
  <si>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</si>
  <si>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</si>
  <si>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</si>
  <si>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</si>
  <si>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</si>
  <si>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</si>
  <si>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</si>
  <si>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</si>
  <si>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</si>
  <si>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</si>
  <si>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</si>
  <si>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</si>
  <si>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</si>
  <si>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</si>
  <si>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</si>
  <si>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</si>
  <si>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</si>
  <si>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</si>
  <si>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</si>
  <si>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</si>
  <si>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</si>
  <si>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</si>
  <si>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</si>
  <si>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</si>
  <si>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</si>
  <si>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</si>
  <si>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</si>
  <si>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</si>
  <si>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</si>
  <si>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</si>
  <si>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</si>
  <si>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</si>
  <si>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</si>
  <si>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</si>
  <si>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</si>
  <si>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</si>
  <si>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</si>
  <si>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</si>
  <si>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</si>
  <si>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</si>
  <si>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</si>
  <si>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</si>
  <si>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</si>
  <si>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</si>
  <si>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</si>
  <si>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</si>
  <si>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</si>
  <si>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</si>
  <si>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</si>
  <si>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</si>
  <si>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</si>
  <si>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</si>
  <si>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</si>
  <si>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</si>
  <si>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</si>
  <si>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</si>
  <si>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</si>
  <si>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</si>
  <si>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</si>
  <si>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</si>
  <si>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</si>
  <si>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</si>
  <si>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</si>
  <si>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</si>
  <si>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</si>
  <si>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</si>
  <si>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</si>
  <si>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</si>
  <si>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</si>
  <si>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</si>
  <si>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</si>
  <si>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</si>
  <si>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</si>
  <si>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</si>
  <si>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</si>
  <si>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</si>
  <si>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</si>
  <si>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</si>
  <si>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</si>
  <si>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</si>
  <si>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</si>
  <si>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</si>
  <si>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</si>
  <si>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</si>
  <si>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</si>
  <si>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</si>
  <si>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</si>
  <si>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</si>
  <si>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</si>
  <si>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</si>
  <si>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</si>
  <si>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</si>
  <si>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</si>
  <si>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</si>
  <si>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</si>
  <si>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</si>
  <si>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</si>
  <si>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</si>
  <si>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</si>
  <si>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</si>
  <si>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</si>
  <si>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</si>
  <si>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</si>
  <si>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</si>
  <si>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</si>
  <si>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</si>
  <si>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</si>
  <si>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</si>
  <si>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</si>
  <si>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</si>
  <si>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</si>
  <si>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</si>
  <si>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</si>
  <si>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</si>
  <si>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</si>
  <si>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</si>
  <si>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</si>
  <si>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</si>
  <si>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</si>
  <si>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</si>
  <si>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</si>
  <si>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</si>
  <si>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</si>
  <si>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</si>
  <si>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</si>
  <si>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</si>
  <si>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</si>
  <si>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</si>
  <si>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</si>
  <si>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</si>
  <si>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</si>
  <si>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</si>
  <si>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</si>
  <si>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</si>
  <si>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</si>
  <si>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</si>
  <si>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</si>
  <si>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</si>
  <si>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</si>
  <si>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</si>
  <si>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</si>
  <si>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</si>
  <si>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</si>
  <si>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</si>
  <si>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</si>
  <si>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</si>
  <si>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</si>
  <si>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</si>
  <si>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</si>
  <si>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</si>
  <si>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</si>
  <si>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</si>
  <si>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</si>
  <si>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</si>
  <si>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</si>
  <si>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</si>
  <si>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</si>
  <si>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</si>
  <si>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</si>
  <si>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</si>
  <si>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</si>
  <si>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</si>
  <si>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</si>
  <si>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</si>
  <si>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</si>
  <si>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</si>
  <si>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</si>
  <si>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</si>
  <si>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</si>
  <si>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</si>
  <si>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</si>
  <si>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</si>
  <si>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</si>
  <si>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</si>
  <si>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</si>
  <si>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</si>
  <si>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</si>
  <si>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</si>
  <si>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</si>
  <si>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</si>
  <si>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</si>
  <si>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</si>
  <si>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</si>
  <si>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</si>
  <si>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</si>
  <si>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</si>
  <si>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</si>
  <si>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</si>
  <si>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</si>
  <si>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</si>
  <si>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</si>
  <si>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</si>
  <si>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</si>
  <si>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</si>
  <si>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</si>
  <si>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</si>
  <si>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</si>
  <si>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</si>
  <si>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</si>
  <si>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</si>
  <si>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</si>
  <si>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</si>
  <si>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</si>
  <si>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</si>
  <si>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</si>
  <si>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</si>
  <si>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</si>
  <si>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</si>
  <si>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</si>
  <si>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</si>
  <si>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</si>
  <si>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</si>
  <si>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</si>
  <si>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</si>
  <si>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</si>
  <si>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</si>
  <si>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</si>
  <si>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</si>
  <si>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</si>
  <si>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</si>
  <si>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</si>
  <si>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</si>
  <si>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</si>
  <si>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</si>
  <si>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</si>
  <si>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</si>
  <si>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</si>
  <si>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</si>
  <si>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</si>
  <si>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</si>
  <si>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</si>
  <si>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</si>
  <si>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</si>
  <si>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</si>
  <si>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</si>
  <si>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</si>
  <si>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</si>
  <si>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</si>
  <si>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</si>
  <si>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</si>
  <si>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</si>
  <si>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</si>
  <si>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</si>
  <si>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</si>
  <si>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</si>
  <si>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</si>
  <si>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</si>
  <si>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</si>
  <si>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</si>
  <si>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</si>
  <si>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</si>
  <si>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</si>
  <si>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</si>
  <si>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</si>
  <si>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</si>
  <si>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</si>
  <si>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</si>
  <si>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</si>
  <si>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</si>
  <si>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</si>
  <si>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</si>
  <si>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</si>
  <si>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</si>
  <si>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</si>
  <si>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</si>
  <si>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</si>
  <si>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</si>
  <si>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</si>
  <si>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</si>
  <si>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</si>
  <si>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</si>
  <si>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</si>
  <si>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</si>
  <si>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</si>
  <si>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</si>
  <si>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</si>
  <si>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</si>
  <si>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</si>
  <si>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</si>
  <si>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</si>
  <si>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</si>
  <si>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</si>
  <si>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</si>
  <si>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</si>
  <si>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</si>
  <si>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</si>
  <si>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</si>
  <si>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</si>
  <si>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</si>
  <si>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</si>
  <si>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</si>
  <si>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</si>
  <si>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</si>
  <si>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</si>
  <si>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</si>
  <si>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</si>
  <si>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</si>
  <si>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</si>
  <si>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</si>
  <si>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</si>
  <si>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</si>
  <si>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</si>
  <si>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</si>
  <si>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</si>
  <si>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</si>
  <si>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</si>
  <si>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</si>
  <si>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</si>
  <si>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</si>
  <si>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</si>
  <si>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</si>
  <si>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</si>
  <si>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</si>
  <si>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</si>
  <si>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</si>
  <si>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</si>
  <si>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</si>
  <si>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</si>
  <si>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</si>
  <si>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</si>
  <si>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</si>
  <si>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</si>
  <si>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</si>
  <si>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</si>
  <si>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</si>
  <si>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</si>
  <si>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</si>
  <si>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</si>
  <si>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</si>
  <si>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</si>
  <si>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</si>
  <si>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</si>
  <si>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</si>
  <si>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</si>
  <si>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</si>
  <si>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</si>
  <si>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</si>
  <si>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</si>
  <si>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</si>
  <si>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</si>
  <si>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</si>
  <si>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</si>
  <si>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</si>
  <si>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</si>
  <si>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</si>
  <si>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</si>
  <si>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</si>
  <si>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</si>
  <si>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</si>
  <si>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</si>
  <si>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</si>
  <si>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</si>
  <si>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</si>
  <si>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</si>
  <si>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</si>
  <si>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</si>
  <si>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</si>
  <si>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</si>
  <si>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</si>
  <si>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</si>
  <si>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</si>
  <si>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</si>
  <si>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</si>
  <si>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</si>
  <si>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</si>
  <si>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</si>
  <si>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</si>
  <si>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</si>
  <si>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</si>
  <si>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</si>
  <si>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</si>
  <si>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</si>
  <si>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</si>
  <si>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</si>
  <si>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</si>
  <si>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</si>
  <si>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</si>
  <si>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</si>
  <si>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</si>
  <si>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</si>
  <si>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</si>
  <si>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</si>
  <si>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</si>
  <si>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</si>
  <si>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</si>
  <si>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</si>
  <si>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</si>
  <si>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</si>
  <si>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</si>
  <si>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</si>
  <si>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</si>
  <si>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</si>
  <si>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</si>
  <si>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</si>
  <si>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</si>
  <si>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</si>
  <si>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</si>
  <si>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</si>
  <si>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</si>
  <si>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</si>
  <si>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</si>
  <si>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</si>
  <si>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</si>
  <si>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</si>
  <si>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</si>
  <si>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</si>
  <si>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</si>
  <si>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</si>
  <si>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</si>
  <si>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</si>
  <si>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</si>
  <si>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</si>
  <si>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</si>
  <si>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</si>
  <si>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</si>
  <si>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</si>
  <si>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</si>
  <si>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</si>
  <si>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</si>
  <si>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</si>
  <si>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</si>
  <si>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</si>
  <si>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</si>
  <si>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</si>
  <si>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</si>
  <si>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</si>
  <si>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</si>
  <si>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</si>
  <si>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</si>
  <si>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</si>
  <si>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</si>
  <si>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</si>
  <si>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</si>
  <si>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</si>
  <si>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</si>
  <si>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</si>
  <si>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</si>
  <si>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</si>
  <si>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</si>
  <si>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</si>
  <si>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</si>
  <si>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</si>
  <si>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</si>
  <si>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</si>
  <si>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</si>
  <si>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</si>
  <si>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</si>
  <si>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</si>
  <si>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</si>
  <si>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</si>
  <si>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</si>
  <si>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</si>
  <si>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</si>
  <si>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</si>
  <si>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</si>
  <si>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</si>
  <si>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</si>
  <si>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</si>
  <si>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</si>
  <si>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</si>
  <si>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</si>
  <si>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</si>
  <si>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</si>
  <si>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</si>
  <si>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</si>
  <si>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</si>
  <si>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</si>
  <si>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</si>
  <si>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</si>
  <si>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</si>
  <si>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</si>
  <si>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</si>
  <si>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</si>
  <si>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</si>
  <si>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</si>
  <si>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</si>
  <si>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</si>
  <si>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</si>
  <si>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</si>
  <si>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</si>
  <si>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</si>
  <si>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</si>
  <si>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</si>
  <si>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</si>
  <si>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</si>
  <si>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</si>
  <si>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</si>
  <si>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</si>
  <si>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</si>
  <si>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</si>
  <si>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</si>
  <si>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</si>
  <si>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</si>
  <si>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</si>
  <si>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</si>
  <si>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</si>
  <si>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</si>
  <si>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</si>
  <si>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</si>
  <si>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</si>
  <si>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</si>
  <si>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</si>
  <si>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</si>
  <si>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</si>
  <si>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</si>
  <si>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</si>
  <si>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</si>
  <si>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</si>
  <si>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</si>
  <si>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</si>
  <si>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</si>
  <si>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</si>
  <si>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</si>
  <si>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</si>
  <si>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</si>
  <si>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</si>
  <si>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</si>
  <si>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</si>
  <si>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</si>
  <si>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</si>
  <si>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</si>
  <si>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</si>
  <si>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</si>
  <si>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</si>
  <si>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</si>
  <si>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</si>
  <si>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</si>
  <si>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</si>
  <si>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</si>
  <si>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</si>
  <si>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</si>
  <si>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</si>
  <si>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</si>
  <si>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</si>
  <si>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</si>
  <si>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</si>
  <si>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</si>
  <si>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</si>
  <si>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</si>
  <si>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</si>
  <si>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</si>
  <si>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</si>
  <si>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</si>
  <si>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</si>
  <si>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</si>
  <si>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</si>
  <si>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</si>
  <si>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</si>
  <si>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</si>
  <si>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</si>
  <si>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</si>
  <si>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</si>
  <si>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</si>
  <si>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</si>
  <si>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</si>
  <si>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</si>
  <si>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</si>
  <si>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</si>
  <si>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</si>
  <si>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</si>
  <si>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</si>
  <si>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</si>
  <si>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</si>
  <si>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</si>
  <si>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</si>
  <si>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</si>
  <si>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</si>
  <si>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</si>
  <si>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</si>
  <si>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</si>
  <si>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</si>
  <si>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</si>
  <si>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</si>
  <si>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</si>
  <si>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</si>
  <si>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</si>
  <si>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</si>
  <si>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</si>
  <si>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</si>
  <si>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</si>
  <si>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</si>
  <si>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</si>
  <si>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</si>
  <si>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</si>
  <si>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</si>
  <si>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</si>
  <si>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</si>
  <si>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</si>
  <si>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</si>
  <si>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</si>
  <si>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</si>
  <si>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</si>
  <si>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</si>
  <si>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</si>
  <si>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</si>
  <si>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</si>
  <si>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</si>
  <si>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</si>
  <si>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</si>
  <si>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</si>
  <si>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</si>
  <si>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</si>
  <si>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</si>
  <si>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</si>
  <si>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</si>
  <si>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</si>
  <si>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</si>
  <si>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</si>
  <si>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</si>
  <si>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</si>
  <si>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</si>
  <si>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</si>
  <si>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</si>
  <si>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</si>
  <si>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</si>
  <si>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</si>
  <si>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</si>
  <si>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</si>
  <si>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</si>
  <si>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</si>
  <si>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</si>
  <si>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</si>
  <si>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</si>
  <si>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</si>
  <si>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</si>
  <si>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</si>
  <si>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</si>
  <si>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</si>
  <si>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</si>
  <si>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</si>
  <si>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</si>
  <si>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</si>
  <si>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</si>
  <si>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</si>
  <si>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</si>
  <si>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</si>
  <si>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</si>
  <si>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</si>
  <si>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</si>
  <si>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</si>
  <si>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</si>
  <si>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</si>
  <si>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</si>
  <si>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</si>
  <si>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</si>
  <si>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</si>
  <si>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</si>
  <si>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</si>
  <si>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</si>
  <si>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</si>
  <si>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</si>
  <si>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</si>
  <si>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</si>
  <si>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</si>
  <si>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</si>
  <si>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</si>
  <si>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</si>
  <si>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</si>
  <si>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</si>
  <si>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</si>
  <si>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</si>
  <si>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</si>
  <si>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</si>
  <si>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</si>
  <si>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</si>
  <si>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</si>
  <si>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</si>
  <si>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</si>
  <si>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</si>
  <si>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</si>
  <si>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</si>
  <si>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</si>
  <si>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</si>
  <si>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</si>
  <si>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</si>
  <si>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</si>
  <si>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</si>
  <si>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</si>
  <si>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</si>
  <si>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</si>
  <si>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</si>
  <si>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</si>
  <si>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</si>
  <si>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</si>
  <si>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</si>
  <si>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</si>
  <si>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</si>
  <si>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</si>
  <si>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</si>
  <si>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</si>
  <si>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</si>
  <si>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</si>
  <si>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</si>
  <si>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</si>
  <si>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</si>
  <si>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</si>
  <si>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</si>
  <si>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</si>
  <si>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</si>
  <si>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</si>
  <si>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</si>
  <si>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</si>
  <si>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</si>
  <si>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</si>
  <si>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</si>
  <si>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</si>
  <si>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</si>
  <si>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</si>
  <si>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</si>
  <si>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</si>
  <si>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</si>
  <si>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</si>
  <si>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</si>
  <si>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</si>
  <si>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</si>
  <si>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</si>
  <si>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</si>
  <si>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</si>
  <si>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</si>
  <si>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</si>
  <si>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</si>
  <si>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</si>
  <si>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</si>
  <si>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</si>
  <si>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</si>
  <si>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</si>
  <si>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</si>
  <si>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</si>
  <si>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</si>
  <si>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</si>
  <si>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</si>
  <si>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</si>
  <si>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</si>
  <si>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</si>
  <si>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</si>
  <si>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</si>
  <si>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</si>
  <si>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</si>
  <si>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</si>
  <si>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</si>
  <si>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</si>
  <si>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</si>
  <si>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</si>
  <si>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</si>
  <si>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</si>
  <si>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</si>
  <si>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</si>
  <si>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</si>
  <si>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</si>
  <si>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</si>
  <si>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</si>
  <si>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</si>
  <si>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</si>
  <si>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</si>
  <si>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</si>
  <si>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</si>
  <si>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</si>
  <si>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</si>
  <si>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</si>
  <si>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</si>
  <si>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</si>
  <si>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</si>
  <si>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</si>
  <si>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</si>
  <si>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</si>
  <si>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</si>
  <si>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</si>
  <si>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</si>
  <si>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</si>
  <si>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</si>
  <si>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</si>
  <si>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</si>
  <si>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</si>
  <si>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</si>
  <si>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</si>
  <si>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</si>
  <si>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</si>
  <si>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</si>
  <si>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</si>
  <si>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</si>
  <si>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</si>
  <si>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</si>
  <si>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</si>
  <si>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</si>
  <si>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</si>
  <si>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</si>
  <si>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</si>
  <si>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</si>
  <si>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</si>
  <si>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</si>
  <si>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</si>
  <si>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</si>
  <si>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</si>
  <si>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</si>
  <si>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</si>
  <si>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</si>
  <si>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</si>
  <si>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</si>
  <si>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</si>
  <si>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</si>
  <si>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</si>
  <si>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</si>
  <si>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</si>
  <si>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</si>
  <si>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</si>
  <si>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</si>
  <si>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</si>
  <si>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</si>
  <si>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</si>
  <si>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</si>
  <si>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</si>
  <si>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</si>
  <si>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</si>
  <si>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</si>
  <si>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</si>
  <si>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</si>
  <si>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</si>
  <si>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</si>
  <si>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</si>
  <si>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</si>
  <si>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</si>
  <si>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</si>
  <si>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</si>
  <si>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</si>
  <si>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</si>
  <si>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</si>
  <si>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</si>
  <si>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</si>
  <si>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</si>
  <si>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</si>
  <si>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</si>
  <si>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</si>
  <si>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</si>
  <si>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</si>
  <si>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</si>
  <si>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</si>
  <si>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</si>
  <si>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</si>
  <si>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</si>
  <si>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</si>
  <si>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</si>
  <si>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</si>
  <si>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</si>
  <si>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</si>
  <si>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</si>
  <si>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</si>
  <si>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</si>
  <si>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</si>
  <si>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</si>
  <si>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</si>
  <si>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</si>
  <si>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</si>
  <si>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</si>
  <si>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</si>
  <si>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</si>
  <si>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</si>
  <si>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</si>
  <si>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</si>
  <si>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</si>
  <si>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</si>
  <si>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</si>
  <si>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</si>
  <si>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</si>
  <si>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</si>
  <si>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</si>
  <si>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</si>
  <si>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</si>
  <si>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</si>
  <si>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</si>
  <si>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</si>
  <si>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</si>
  <si>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</si>
  <si>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</si>
  <si>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</si>
  <si>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</si>
  <si>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</si>
  <si>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</si>
  <si>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</si>
  <si>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</si>
  <si>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</si>
  <si>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</si>
  <si>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</si>
  <si>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</si>
  <si>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</si>
  <si>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</si>
  <si>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</si>
  <si>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</si>
  <si>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</si>
  <si>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</si>
  <si>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</si>
  <si>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</si>
  <si>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</si>
  <si>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</si>
  <si>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</si>
  <si>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</si>
  <si>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</si>
  <si>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</si>
  <si>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</si>
  <si>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</si>
  <si>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</si>
  <si>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</si>
  <si>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</si>
  <si>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</si>
  <si>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</si>
  <si>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</si>
  <si>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</si>
  <si>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</si>
  <si>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</si>
  <si>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</si>
  <si>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</si>
  <si>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</si>
  <si>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</si>
  <si>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</si>
  <si>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</si>
  <si>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</si>
  <si>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</si>
  <si>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</si>
  <si>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</si>
  <si>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</si>
  <si>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</si>
  <si>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</si>
  <si>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</si>
  <si>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</si>
  <si>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</si>
  <si>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</si>
  <si>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</si>
  <si>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</si>
  <si>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</si>
  <si>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</si>
  <si>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</si>
  <si>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</si>
  <si>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</si>
  <si>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</si>
  <si>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</si>
  <si>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</si>
  <si>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</si>
  <si>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</si>
  <si>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</si>
  <si>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</si>
  <si>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</si>
  <si>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</si>
  <si>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</si>
  <si>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</si>
  <si>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</si>
  <si>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</si>
  <si>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</si>
  <si>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</si>
  <si>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</si>
  <si>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</si>
  <si>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</si>
  <si>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</si>
  <si>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</si>
  <si>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</si>
  <si>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</si>
  <si>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</si>
  <si>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</si>
  <si>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</si>
  <si>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</si>
  <si>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</si>
  <si>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</si>
  <si>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</si>
  <si>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</si>
  <si>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</si>
  <si>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</si>
  <si>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</si>
  <si>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</si>
  <si>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</si>
  <si>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</si>
  <si>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</si>
  <si>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</si>
  <si>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</si>
  <si>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</si>
  <si>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</si>
  <si>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</si>
  <si>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</si>
  <si>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</si>
  <si>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</si>
  <si>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</si>
  <si>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</si>
  <si>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</si>
  <si>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</si>
  <si>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</si>
  <si>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</si>
  <si>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</si>
  <si>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</si>
  <si>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</si>
  <si>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</si>
  <si>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</si>
  <si>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</si>
  <si>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</si>
  <si>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</si>
  <si>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</si>
  <si>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</si>
  <si>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</si>
  <si>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</si>
  <si>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</si>
  <si>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</si>
  <si>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</si>
  <si>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</si>
  <si>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</si>
  <si>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</si>
  <si>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</si>
  <si>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</si>
  <si>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</si>
  <si>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</si>
  <si>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</si>
  <si>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</si>
  <si>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</si>
  <si>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</si>
  <si>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</si>
  <si>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</si>
  <si>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</si>
  <si>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</si>
  <si>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</si>
  <si>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</si>
  <si>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</si>
  <si>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</si>
  <si>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</si>
  <si>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</si>
  <si>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</si>
  <si>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</si>
  <si>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</si>
  <si>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</si>
  <si>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</si>
  <si>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</si>
  <si>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</si>
  <si>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</si>
  <si>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</si>
  <si>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</si>
  <si>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</si>
  <si>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</si>
  <si>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</si>
  <si>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</si>
  <si>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</si>
  <si>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</si>
  <si>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</si>
  <si>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</si>
  <si>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</si>
  <si>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</si>
  <si>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</si>
  <si>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</si>
  <si>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</si>
  <si>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</si>
  <si>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</si>
  <si>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</si>
  <si>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</si>
  <si>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</si>
  <si>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</si>
  <si>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</si>
  <si>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</si>
  <si>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</si>
  <si>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</si>
  <si>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</si>
  <si>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</si>
  <si>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</si>
  <si>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</si>
  <si>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</si>
  <si>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</si>
  <si>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</si>
  <si>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</si>
  <si>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</si>
  <si>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</si>
  <si>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</si>
  <si>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</si>
  <si>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</si>
  <si>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</si>
  <si>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</si>
  <si>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</si>
  <si>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</si>
  <si>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</si>
  <si>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</si>
  <si>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</si>
  <si>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</si>
  <si>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</si>
  <si>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</si>
  <si>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</si>
  <si>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</si>
  <si>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</si>
  <si>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</si>
  <si>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</si>
  <si>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</si>
  <si>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</si>
  <si>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</si>
  <si>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</si>
  <si>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</si>
  <si>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</si>
  <si>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</si>
  <si>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</si>
  <si>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</si>
  <si>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</si>
  <si>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</si>
  <si>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</si>
  <si>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</si>
  <si>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</si>
  <si>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</si>
  <si>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</si>
  <si>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</si>
  <si>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</si>
  <si>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</si>
  <si>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</si>
  <si>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</si>
  <si>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</si>
  <si>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</si>
  <si>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</si>
  <si>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</si>
  <si>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</si>
  <si>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</si>
  <si>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</si>
  <si>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</si>
  <si>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</si>
  <si>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</si>
  <si>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</si>
  <si>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</si>
  <si>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</si>
  <si>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</si>
  <si>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</si>
  <si>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</si>
  <si>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</si>
  <si>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</si>
  <si>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</si>
  <si>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</si>
  <si>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</si>
  <si>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</si>
  <si>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</si>
  <si>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</si>
  <si>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</si>
  <si>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</si>
  <si>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</si>
  <si>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</si>
  <si>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</si>
  <si>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</si>
  <si>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</si>
  <si>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</si>
  <si>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</si>
  <si>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</si>
  <si>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</si>
  <si>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</si>
  <si>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</si>
  <si>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</si>
  <si>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</si>
  <si>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</si>
  <si>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</si>
  <si>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</si>
  <si>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</si>
  <si>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</si>
  <si>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</si>
  <si>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</si>
  <si>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</si>
  <si>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</si>
  <si>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</si>
  <si>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</si>
  <si>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</si>
  <si>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</si>
  <si>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</si>
  <si>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</si>
  <si>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</si>
  <si>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</si>
  <si>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</si>
  <si>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</si>
  <si>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</si>
  <si>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</si>
  <si>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</si>
  <si>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</si>
  <si>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</si>
  <si>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</si>
  <si>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</si>
  <si>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</si>
  <si>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</si>
  <si>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</si>
  <si>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</si>
  <si>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</si>
  <si>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</si>
  <si>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</si>
  <si>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</si>
  <si>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</si>
  <si>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</si>
  <si>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</si>
  <si>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</si>
  <si>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</si>
  <si>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</si>
  <si>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</si>
  <si>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</si>
  <si>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</si>
  <si>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</si>
  <si>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</si>
  <si>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</si>
  <si>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</si>
  <si>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</si>
  <si>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</si>
  <si>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</si>
  <si>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</si>
  <si>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</si>
  <si>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</si>
  <si>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</si>
  <si>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</si>
  <si>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</si>
  <si>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</si>
  <si>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</si>
  <si>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</si>
  <si>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</si>
  <si>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</si>
  <si>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</si>
  <si>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</si>
  <si>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</si>
  <si>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</si>
  <si>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</si>
  <si>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</si>
  <si>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</si>
  <si>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</si>
  <si>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</si>
  <si>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</si>
  <si>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</si>
  <si>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</si>
  <si>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</si>
  <si>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</si>
  <si>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</si>
  <si>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</si>
  <si>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</si>
  <si>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</si>
  <si>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</si>
  <si>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</si>
  <si>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</si>
  <si>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</si>
  <si>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</si>
  <si>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</si>
  <si>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</si>
  <si>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</si>
  <si>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</si>
  <si>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</si>
  <si>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</si>
  <si>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</si>
  <si>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</si>
  <si>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</si>
  <si>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</si>
  <si>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</si>
  <si>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</si>
  <si>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</si>
  <si>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</si>
  <si>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</si>
  <si>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</si>
  <si>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</si>
  <si>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</si>
  <si>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</si>
  <si>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</si>
  <si>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</si>
  <si>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</si>
  <si>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</si>
  <si>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</si>
  <si>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</si>
  <si>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</si>
  <si>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</si>
  <si>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</si>
  <si>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</si>
  <si>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</si>
  <si>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</si>
  <si>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</si>
  <si>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</si>
  <si>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</si>
  <si>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</si>
  <si>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</si>
  <si>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</si>
  <si>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</si>
  <si>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</si>
  <si>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</si>
  <si>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</si>
  <si>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</si>
  <si>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</si>
  <si>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</si>
  <si>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</si>
  <si>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</si>
  <si>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</si>
  <si>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</si>
  <si>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</si>
  <si>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</si>
  <si>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</si>
  <si>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</si>
  <si>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</si>
  <si>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</si>
  <si>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</si>
  <si>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</si>
  <si>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</si>
  <si>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</si>
  <si>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</si>
  <si>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</si>
  <si>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</si>
  <si>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</si>
  <si>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</si>
  <si>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</si>
  <si>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</si>
  <si>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</si>
  <si>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</si>
  <si>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</si>
  <si>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</si>
  <si>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</si>
  <si>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</si>
  <si>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</si>
  <si>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</si>
  <si>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</si>
  <si>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</si>
  <si>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</si>
  <si>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</si>
  <si>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</si>
  <si>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</si>
  <si>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</si>
  <si>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</si>
  <si>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</si>
  <si>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</si>
  <si>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</si>
  <si>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</si>
  <si>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</si>
  <si>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</si>
  <si>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</si>
  <si>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</si>
  <si>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</si>
  <si>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</si>
  <si>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</si>
  <si>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</si>
  <si>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</si>
  <si>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</si>
  <si>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</si>
  <si>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</si>
  <si>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</si>
  <si>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</si>
  <si>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</si>
  <si>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</si>
  <si>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</si>
  <si>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</si>
  <si>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</si>
  <si>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</si>
  <si>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</si>
  <si>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</si>
  <si>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</si>
  <si>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</si>
  <si>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</si>
  <si>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</si>
  <si>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</si>
  <si>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</si>
  <si>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</si>
  <si>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</si>
  <si>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</si>
  <si>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</si>
  <si>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</si>
  <si>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</si>
  <si>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</si>
  <si>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</si>
  <si>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</si>
  <si>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</si>
  <si>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</si>
  <si>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</si>
  <si>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</si>
  <si>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</si>
  <si>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</si>
  <si>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</si>
  <si>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</si>
  <si>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</si>
  <si>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</si>
  <si>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</si>
  <si>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</si>
  <si>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</si>
  <si>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</si>
  <si>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</si>
  <si>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</si>
  <si>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</si>
  <si>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</si>
  <si>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</si>
  <si>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</si>
  <si>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</si>
  <si>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</si>
  <si>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</si>
  <si>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</si>
  <si>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</si>
  <si>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</si>
  <si>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</si>
  <si>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</si>
  <si>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</si>
  <si>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</si>
  <si>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</si>
  <si>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</si>
  <si>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</si>
  <si>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</si>
  <si>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</si>
  <si>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</si>
  <si>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</si>
  <si>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</si>
  <si>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</si>
  <si>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</si>
  <si>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</si>
  <si>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</si>
  <si>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</si>
  <si>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</si>
  <si>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</si>
  <si>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</si>
  <si>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</si>
  <si>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</si>
  <si>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</si>
  <si>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</si>
  <si>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</si>
  <si>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</si>
  <si>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</si>
  <si>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</si>
  <si>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</si>
  <si>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</si>
  <si>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</si>
  <si>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</si>
  <si>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</si>
  <si>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</si>
  <si>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</si>
  <si>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</si>
  <si>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</si>
  <si>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</si>
  <si>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</si>
  <si>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</si>
  <si>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</si>
  <si>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</si>
  <si>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</si>
  <si>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</si>
  <si>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</si>
  <si>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</si>
  <si>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</si>
  <si>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</si>
  <si>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</si>
  <si>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</si>
  <si>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</si>
  <si>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</si>
  <si>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</si>
  <si>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</si>
  <si>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</si>
  <si>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</si>
  <si>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</si>
  <si>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</si>
  <si>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</si>
  <si>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</si>
  <si>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</si>
  <si>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</si>
  <si>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</si>
  <si>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</si>
  <si>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</si>
  <si>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</si>
  <si>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</si>
  <si>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</si>
  <si>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</si>
  <si>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</si>
  <si>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</si>
  <si>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</si>
  <si>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</si>
  <si>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</si>
  <si>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</si>
  <si>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</si>
  <si>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</si>
  <si>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</si>
  <si>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</si>
  <si>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</si>
  <si>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</si>
  <si>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</si>
  <si>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</si>
  <si>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</si>
  <si>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</si>
  <si>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</si>
  <si>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</si>
  <si>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</si>
  <si>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</si>
  <si>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</si>
  <si>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</si>
  <si>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</si>
  <si>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</si>
  <si>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</si>
  <si>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</si>
  <si>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</si>
  <si>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</si>
  <si>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</si>
  <si>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</si>
  <si>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</si>
  <si>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</si>
  <si>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</si>
  <si>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</si>
  <si>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</si>
  <si>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</si>
  <si>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</si>
  <si>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</si>
  <si>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</si>
  <si>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</si>
  <si>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</si>
  <si>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</si>
  <si>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</si>
  <si>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</si>
  <si>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</si>
  <si>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</si>
  <si>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</si>
  <si>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</si>
  <si>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</si>
  <si>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</si>
  <si>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</si>
  <si>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</si>
  <si>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</si>
  <si>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</si>
  <si>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</si>
  <si>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</si>
  <si>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</si>
  <si>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</si>
  <si>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</si>
  <si>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</si>
  <si>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</si>
  <si>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</si>
  <si>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</si>
  <si>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</si>
  <si>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</si>
  <si>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</si>
  <si>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</si>
  <si>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</si>
  <si>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</si>
  <si>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</si>
  <si>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</si>
  <si>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</si>
  <si>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</si>
  <si>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</si>
  <si>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</si>
  <si>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</si>
  <si>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</si>
  <si>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</si>
  <si>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</si>
  <si>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</si>
  <si>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</si>
  <si>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</si>
  <si>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</si>
  <si>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</si>
  <si>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</si>
  <si>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</si>
  <si>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</si>
  <si>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</si>
  <si>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</si>
  <si>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</si>
  <si>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</si>
  <si>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</si>
  <si>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</si>
  <si>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</si>
  <si>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</si>
  <si>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</si>
  <si>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</si>
  <si>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</si>
  <si>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</si>
  <si>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</si>
  <si>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</si>
  <si>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</si>
  <si>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</si>
  <si>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</si>
  <si>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</si>
  <si>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</si>
  <si>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</si>
  <si>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</si>
  <si>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</si>
  <si>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</si>
  <si>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</si>
  <si>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</si>
  <si>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</si>
  <si>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</si>
  <si>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</si>
  <si>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</si>
  <si>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</si>
  <si>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</si>
  <si>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</si>
  <si>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</si>
  <si>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</si>
  <si>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</si>
  <si>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</si>
  <si>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</si>
  <si>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</si>
  <si>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</si>
  <si>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</si>
  <si>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</si>
  <si>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</si>
  <si>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</si>
  <si>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</si>
  <si>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</si>
  <si>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</si>
  <si>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</si>
  <si>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</si>
  <si>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</si>
  <si>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</si>
  <si>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</si>
  <si>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</si>
  <si>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</si>
  <si>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</si>
  <si>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</si>
  <si>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</si>
  <si>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</si>
  <si>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</si>
  <si>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</si>
  <si>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</si>
  <si>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</si>
  <si>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</si>
  <si>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</si>
  <si>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</si>
  <si>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</si>
  <si>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</si>
  <si>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</si>
  <si>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</si>
  <si>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</si>
  <si>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</si>
  <si>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</si>
  <si>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</si>
  <si>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</si>
  <si>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</si>
  <si>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</si>
  <si>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</si>
  <si>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</si>
  <si>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</si>
  <si>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</si>
  <si>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</si>
  <si>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</si>
  <si>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</si>
  <si>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</si>
  <si>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</si>
  <si>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</si>
  <si>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</si>
  <si>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</si>
  <si>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</si>
  <si>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</si>
  <si>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</si>
  <si>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</si>
  <si>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</si>
  <si>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</si>
  <si>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</si>
  <si>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</si>
  <si>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</si>
  <si>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</si>
  <si>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</si>
  <si>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</si>
  <si>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</si>
  <si>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</si>
  <si>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</si>
  <si>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</si>
  <si>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</si>
  <si>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</si>
  <si>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</si>
  <si>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</si>
  <si>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</si>
  <si>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</si>
  <si>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</si>
  <si>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</si>
  <si>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</si>
  <si>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</si>
  <si>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</si>
  <si>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</si>
  <si>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</si>
  <si>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</si>
  <si>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</si>
  <si>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</si>
  <si>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</si>
  <si>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</si>
  <si>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</si>
  <si>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</si>
  <si>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</si>
  <si>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</si>
  <si>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</si>
  <si>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</si>
  <si>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</si>
  <si>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</si>
  <si>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</si>
  <si>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</si>
  <si>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</si>
  <si>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</si>
  <si>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</si>
  <si>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</si>
  <si>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</si>
  <si>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</si>
  <si>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</si>
  <si>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</si>
  <si>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</si>
  <si>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</si>
  <si>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</si>
  <si>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</si>
  <si>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</si>
  <si>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</si>
  <si>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</si>
  <si>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</si>
  <si>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</si>
  <si>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</si>
  <si>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</si>
  <si>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</si>
  <si>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</si>
  <si>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</si>
  <si>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</si>
  <si>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</si>
  <si>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</si>
  <si>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</si>
  <si>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</si>
  <si>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</si>
  <si>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</si>
  <si>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</si>
  <si>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</si>
  <si>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</si>
  <si>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</si>
  <si>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</si>
  <si>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</si>
  <si>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</si>
  <si>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</si>
  <si>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</si>
  <si>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</si>
  <si>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</si>
  <si>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</si>
  <si>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</si>
  <si>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</si>
  <si>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</si>
  <si>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</si>
  <si>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</si>
  <si>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</si>
  <si>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</si>
  <si>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</si>
  <si>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</si>
  <si>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</si>
  <si>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</si>
  <si>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</si>
  <si>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</si>
  <si>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</si>
  <si>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</si>
  <si>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</si>
  <si>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</si>
  <si>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</si>
  <si>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</si>
  <si>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</si>
  <si>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</si>
  <si>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</si>
  <si>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</si>
  <si>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</si>
  <si>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</si>
  <si>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</si>
  <si>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</si>
  <si>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</si>
  <si>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</si>
  <si>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</si>
  <si>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</si>
  <si>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</si>
  <si>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</si>
  <si>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</si>
  <si>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</si>
  <si>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</si>
  <si>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</si>
  <si>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</si>
  <si>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</si>
  <si>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</si>
  <si>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</si>
  <si>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</si>
  <si>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</si>
  <si>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</si>
  <si>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</si>
  <si>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</si>
  <si>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</si>
  <si>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</si>
  <si>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</si>
  <si>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</si>
  <si>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</si>
  <si>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</si>
  <si>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</si>
  <si>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</si>
  <si>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</si>
  <si>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</si>
  <si>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</si>
  <si>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</si>
  <si>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</si>
  <si>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</si>
  <si>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</si>
  <si>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</si>
  <si>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</si>
  <si>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</si>
  <si>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</si>
  <si>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</si>
  <si>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</si>
  <si>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</si>
  <si>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</si>
  <si>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</si>
  <si>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</si>
  <si>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</si>
  <si>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</si>
  <si>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</si>
  <si>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</si>
  <si>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</si>
  <si>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</si>
  <si>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</si>
  <si>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</si>
  <si>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</si>
  <si>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</si>
  <si>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</si>
  <si>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</si>
  <si>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</si>
  <si>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</si>
  <si>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</si>
  <si>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</si>
  <si>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</si>
  <si>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</si>
  <si>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</si>
  <si>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</si>
  <si>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</si>
  <si>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</si>
  <si>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</si>
  <si>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</si>
  <si>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</si>
  <si>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</si>
  <si>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</si>
  <si>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</si>
  <si>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</si>
  <si>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</si>
  <si>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</si>
  <si>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</si>
  <si>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</si>
  <si>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</si>
  <si>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</si>
  <si>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</si>
  <si>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</si>
  <si>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</si>
  <si>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</si>
  <si>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</si>
  <si>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</si>
  <si>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</si>
  <si>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</si>
  <si>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</si>
  <si>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</si>
  <si>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</si>
  <si>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</si>
  <si>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</si>
  <si>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</si>
  <si>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</si>
  <si>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</si>
  <si>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</si>
  <si>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</si>
  <si>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</si>
  <si>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</si>
  <si>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</si>
  <si>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</si>
  <si>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</si>
  <si>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</si>
  <si>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</si>
  <si>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</si>
  <si>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</si>
  <si>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</si>
  <si>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</si>
  <si>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</si>
  <si>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</si>
  <si>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</si>
  <si>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</si>
  <si>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</si>
  <si>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</si>
  <si>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</si>
  <si>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</si>
  <si>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</si>
  <si>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</si>
  <si>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</si>
  <si>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</si>
  <si>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</si>
  <si>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</si>
  <si>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</si>
  <si>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</si>
  <si>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</si>
  <si>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</si>
  <si>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</si>
  <si>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</si>
  <si>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</si>
  <si>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</si>
  <si>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</si>
  <si>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</si>
  <si>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</si>
  <si>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</si>
  <si>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</si>
  <si>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</si>
  <si>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</si>
  <si>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</si>
  <si>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</si>
  <si>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</si>
  <si>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</si>
  <si>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</si>
  <si>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</si>
  <si>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</si>
  <si>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</si>
  <si>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</si>
  <si>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</si>
  <si>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</si>
  <si>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</si>
  <si>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</si>
  <si>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</si>
  <si>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</si>
  <si>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</si>
  <si>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</si>
  <si>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</si>
  <si>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</si>
  <si>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</si>
  <si>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</si>
  <si>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</si>
  <si>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</si>
  <si>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</si>
  <si>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</si>
  <si>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</si>
  <si>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</si>
  <si>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</si>
  <si>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</si>
  <si>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</si>
  <si>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</si>
  <si>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</si>
  <si>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</si>
  <si>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</si>
  <si>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</si>
  <si>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</si>
  <si>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</si>
  <si>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</si>
  <si>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</si>
  <si>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</si>
  <si>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</si>
  <si>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</si>
  <si>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</si>
  <si>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</si>
  <si>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</si>
  <si>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</si>
  <si>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</si>
  <si>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</si>
  <si>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</si>
  <si>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</si>
  <si>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</si>
  <si>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</si>
  <si>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</si>
  <si>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</si>
  <si>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</si>
  <si>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</si>
  <si>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</si>
  <si>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</si>
  <si>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</si>
  <si>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</si>
  <si>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</si>
  <si>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</si>
  <si>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</si>
  <si>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</si>
  <si>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</si>
  <si>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</si>
  <si>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</si>
  <si>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</si>
  <si>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</si>
  <si>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</si>
  <si>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</si>
  <si>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</si>
  <si>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</si>
  <si>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</si>
  <si>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</si>
  <si>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</si>
  <si>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</si>
  <si>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</si>
  <si>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</si>
  <si>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</si>
  <si>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</si>
  <si>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</si>
  <si>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</si>
  <si>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</si>
  <si>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</si>
  <si>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</si>
  <si>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</si>
  <si>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</si>
  <si>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</si>
  <si>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</si>
  <si>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</si>
  <si>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</si>
  <si>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</si>
  <si>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</si>
  <si>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</si>
  <si>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</si>
  <si>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</si>
  <si>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</si>
  <si>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</si>
  <si>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</si>
  <si>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</si>
  <si>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</si>
  <si>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</si>
  <si>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</si>
  <si>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</si>
  <si>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</si>
  <si>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</si>
  <si>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</si>
  <si>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</si>
  <si>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</si>
  <si>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</si>
  <si>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</si>
  <si>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</si>
  <si>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</si>
  <si>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</si>
  <si>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</si>
  <si>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</si>
  <si>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</si>
  <si>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</si>
  <si>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</si>
  <si>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</si>
  <si>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</si>
  <si>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</si>
  <si>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</si>
  <si>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</si>
  <si>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</si>
  <si>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</si>
  <si>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</si>
  <si>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</si>
  <si>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</si>
  <si>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</si>
  <si>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</si>
  <si>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</si>
  <si>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</si>
  <si>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</si>
  <si>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</si>
  <si>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</si>
  <si>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</si>
  <si>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</si>
  <si>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</si>
  <si>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</si>
  <si>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</si>
  <si>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</si>
  <si>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</si>
  <si>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</si>
  <si>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</si>
  <si>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</si>
  <si>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</si>
  <si>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</si>
  <si>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</si>
  <si>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</si>
  <si>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</si>
  <si>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</si>
  <si>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</si>
  <si>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</si>
  <si>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</si>
  <si>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</si>
  <si>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</si>
  <si>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</si>
  <si>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</si>
  <si>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</si>
  <si>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</si>
  <si>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</si>
  <si>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</si>
  <si>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</si>
  <si>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</si>
  <si>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</si>
  <si>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</si>
  <si>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</si>
  <si>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</si>
  <si>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</si>
  <si>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</si>
  <si>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</si>
  <si>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</si>
  <si>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</si>
  <si>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</si>
  <si>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</si>
  <si>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</si>
  <si>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</si>
  <si>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</si>
  <si>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</si>
  <si>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</si>
  <si>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</si>
  <si>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</si>
  <si>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</si>
  <si>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</si>
  <si>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</si>
  <si>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</si>
  <si>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</si>
  <si>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</si>
  <si>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</si>
  <si>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</si>
  <si>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</si>
  <si>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</si>
  <si>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</si>
  <si>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</si>
  <si>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</si>
  <si>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</si>
  <si>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</si>
  <si>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</si>
  <si>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</si>
  <si>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</si>
  <si>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</si>
  <si>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</si>
  <si>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</si>
  <si>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</si>
  <si>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</si>
  <si>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</si>
  <si>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</si>
  <si>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</si>
  <si>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</si>
  <si>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</si>
  <si>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</si>
  <si>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</si>
  <si>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</si>
  <si>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</si>
  <si>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</si>
  <si>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</si>
  <si>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</si>
  <si>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</si>
  <si>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</si>
  <si>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</si>
  <si>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</si>
  <si>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</si>
  <si>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</si>
  <si>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</si>
  <si>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</si>
  <si>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</si>
  <si>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</si>
  <si>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</si>
  <si>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</si>
  <si>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</si>
  <si>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</si>
  <si>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</si>
  <si>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</si>
  <si>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</si>
  <si>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</si>
  <si>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</si>
  <si>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</si>
  <si>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</si>
  <si>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</si>
  <si>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</si>
  <si>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</si>
  <si>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</si>
  <si>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</si>
  <si>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</si>
  <si>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</si>
  <si>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</si>
  <si>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</si>
  <si>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</si>
  <si>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</si>
  <si>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</si>
  <si>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</si>
  <si>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</si>
  <si>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</si>
  <si>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</si>
  <si>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</si>
  <si>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</si>
  <si>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</si>
  <si>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</si>
  <si>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</si>
  <si>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</si>
  <si>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</si>
  <si>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</si>
  <si>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</si>
  <si>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</si>
  <si>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</si>
  <si>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</si>
  <si>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</si>
  <si>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</si>
  <si>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</si>
  <si>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</si>
  <si>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</si>
  <si>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</si>
  <si>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</si>
  <si>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</si>
  <si>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</si>
  <si>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</si>
  <si>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</si>
  <si>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</si>
  <si>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</si>
  <si>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</si>
  <si>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</si>
  <si>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</si>
  <si>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</si>
  <si>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</si>
  <si>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</si>
  <si>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</si>
  <si>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</si>
  <si>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</si>
  <si>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</si>
  <si>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</si>
  <si>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</si>
  <si>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</si>
  <si>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</si>
  <si>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</si>
  <si>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</si>
  <si>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</si>
  <si>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</si>
  <si>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</si>
  <si>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</si>
  <si>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</si>
  <si>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</si>
  <si>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</si>
  <si>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</si>
  <si>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</si>
  <si>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</si>
  <si>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</si>
  <si>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</si>
  <si>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</si>
  <si>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</si>
  <si>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</si>
  <si>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</si>
  <si>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</si>
  <si>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</si>
  <si>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</si>
  <si>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</si>
  <si>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</si>
  <si>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</si>
  <si>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</si>
  <si>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</si>
  <si>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</si>
  <si>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</si>
  <si>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</si>
  <si>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</si>
  <si>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</si>
  <si>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</si>
  <si>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</si>
  <si>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</si>
  <si>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</si>
  <si>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</si>
  <si>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</si>
  <si>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</si>
  <si>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</si>
  <si>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</si>
  <si>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</si>
  <si>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</si>
  <si>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</si>
  <si>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</si>
  <si>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</si>
  <si>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</si>
  <si>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</si>
  <si>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</si>
  <si>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</si>
  <si>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</si>
  <si>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</si>
  <si>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</si>
  <si>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</si>
  <si>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</si>
  <si>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</si>
  <si>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</si>
  <si>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</si>
  <si>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</si>
  <si>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</si>
  <si>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</si>
  <si>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</si>
  <si>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</si>
  <si>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</si>
  <si>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</si>
  <si>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</si>
  <si>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</si>
  <si>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</si>
  <si>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</si>
  <si>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</si>
  <si>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</si>
  <si>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</si>
  <si>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</si>
  <si>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</si>
  <si>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</si>
  <si>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</si>
  <si>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</si>
  <si>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</si>
  <si>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</si>
  <si>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</si>
  <si>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</si>
  <si>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</si>
  <si>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</si>
  <si>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</si>
  <si>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</si>
  <si>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</si>
  <si>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</si>
  <si>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</si>
  <si>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</si>
  <si>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</si>
  <si>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</si>
  <si>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</si>
  <si>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</si>
  <si>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</si>
  <si>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</si>
  <si>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</si>
  <si>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</si>
  <si>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</si>
  <si>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</si>
  <si>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</si>
  <si>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</si>
  <si>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</si>
  <si>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</si>
  <si>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</si>
  <si>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</si>
  <si>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</si>
  <si>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</si>
  <si>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</si>
  <si>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</si>
  <si>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</si>
  <si>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</si>
  <si>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</si>
  <si>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</si>
  <si>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</si>
  <si>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</si>
  <si>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</si>
  <si>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</si>
  <si>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</si>
  <si>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</si>
  <si>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</si>
  <si>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</si>
  <si>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</si>
  <si>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</si>
  <si>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</si>
  <si>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</si>
  <si>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</si>
  <si>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</si>
  <si>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</si>
  <si>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</si>
  <si>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</si>
  <si>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</si>
  <si>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</si>
  <si>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</si>
  <si>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</si>
  <si>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</si>
  <si>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</si>
  <si>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</si>
  <si>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</si>
  <si>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</si>
  <si>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</si>
  <si>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</si>
  <si>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</si>
  <si>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</si>
  <si>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</si>
  <si>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</si>
  <si>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</si>
  <si>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</si>
  <si>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</si>
  <si>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</si>
  <si>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</si>
  <si>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</si>
  <si>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</si>
  <si>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</si>
  <si>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</si>
  <si>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</si>
  <si>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</si>
  <si>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</si>
  <si>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</si>
  <si>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</si>
  <si>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</si>
  <si>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</si>
  <si>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</si>
  <si>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</si>
  <si>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</si>
  <si>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</si>
  <si>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</si>
  <si>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</si>
  <si>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</si>
  <si>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</si>
  <si>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</si>
  <si>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</si>
  <si>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</si>
  <si>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</si>
  <si>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</si>
  <si>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</si>
  <si>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</si>
  <si>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</si>
  <si>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</si>
  <si>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</si>
  <si>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</si>
  <si>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</si>
  <si>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</si>
  <si>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</si>
  <si>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</si>
  <si>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</si>
  <si>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</si>
  <si>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</si>
  <si>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</si>
  <si>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</si>
  <si>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</si>
  <si>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</si>
  <si>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</si>
  <si>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</si>
  <si>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</si>
  <si>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</si>
  <si>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</si>
  <si>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</si>
  <si>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</si>
  <si>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</si>
  <si>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</si>
  <si>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</si>
  <si>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</si>
  <si>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</si>
  <si>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</si>
  <si>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</si>
  <si>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</si>
  <si>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</si>
  <si>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</si>
  <si>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</si>
  <si>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</si>
  <si>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</si>
  <si>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</si>
  <si>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</si>
  <si>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</si>
  <si>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</si>
  <si>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</si>
  <si>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</si>
  <si>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</si>
  <si>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</si>
  <si>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</si>
  <si>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</si>
  <si>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</si>
  <si>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</si>
  <si>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</si>
  <si>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</si>
  <si>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</si>
  <si>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</si>
  <si>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</si>
  <si>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</si>
  <si>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</si>
  <si>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</si>
  <si>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</si>
  <si>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</si>
  <si>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</si>
  <si>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</si>
  <si>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</si>
  <si>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</si>
  <si>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</si>
  <si>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</si>
  <si>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</si>
  <si>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</si>
  <si>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</si>
  <si>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</si>
  <si>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</si>
  <si>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</si>
  <si>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</si>
  <si>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</si>
  <si>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</si>
  <si>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</si>
  <si>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</si>
  <si>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</si>
  <si>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</si>
  <si>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</si>
  <si>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</si>
  <si>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</si>
  <si>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</si>
  <si>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</si>
  <si>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</si>
  <si>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</si>
  <si>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</si>
  <si>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</si>
  <si>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</si>
  <si>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</si>
  <si>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</si>
  <si>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</si>
  <si>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</si>
  <si>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</si>
  <si>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</si>
  <si>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</si>
  <si>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</si>
  <si>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</si>
  <si>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</si>
  <si>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</si>
  <si>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</si>
  <si>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</si>
  <si>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</si>
  <si>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</si>
  <si>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</si>
  <si>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</si>
  <si>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</si>
  <si>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</si>
  <si>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</si>
  <si>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</si>
  <si>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</si>
  <si>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</si>
  <si>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</si>
  <si>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</si>
  <si>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</si>
  <si>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</si>
  <si>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</si>
  <si>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</si>
  <si>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</si>
  <si>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</si>
  <si>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</si>
  <si>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</si>
  <si>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</si>
  <si>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</si>
  <si>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</si>
  <si>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</si>
  <si>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</si>
  <si>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</si>
  <si>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</si>
  <si>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</si>
  <si>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</si>
  <si>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</si>
  <si>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</si>
  <si>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</si>
  <si>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</si>
  <si>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</si>
  <si>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</si>
  <si>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</si>
  <si>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</si>
  <si>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</si>
  <si>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</si>
  <si>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</si>
  <si>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</si>
  <si>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</si>
  <si>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</si>
  <si>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</si>
  <si>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</si>
  <si>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</si>
  <si>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</si>
  <si>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</si>
  <si>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</si>
  <si>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</si>
  <si>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</si>
  <si>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</si>
  <si>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</si>
  <si>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</si>
  <si>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</si>
  <si>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</si>
  <si>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</si>
  <si>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</si>
  <si>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</si>
  <si>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</si>
  <si>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</si>
  <si>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</si>
  <si>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</si>
  <si>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</si>
  <si>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</si>
  <si>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</si>
  <si>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</si>
  <si>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</si>
  <si>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</si>
  <si>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</si>
  <si>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</si>
  <si>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</si>
  <si>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</si>
  <si>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</si>
  <si>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</si>
  <si>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</si>
  <si>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</si>
  <si>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</si>
  <si>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</si>
  <si>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</si>
  <si>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</si>
  <si>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</si>
  <si>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</si>
  <si>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</si>
  <si>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</si>
  <si>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</si>
  <si>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</si>
  <si>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</si>
  <si>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</si>
  <si>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</si>
  <si>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</si>
  <si>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</si>
  <si>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</si>
  <si>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</si>
  <si>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</si>
  <si>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</si>
  <si>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</si>
  <si>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</si>
  <si>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</si>
  <si>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</si>
  <si>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</si>
  <si>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</si>
  <si>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</si>
  <si>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</si>
  <si>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</si>
  <si>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</si>
  <si>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</si>
  <si>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</si>
  <si>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</si>
  <si>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</si>
  <si>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</si>
  <si>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</si>
  <si>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</si>
  <si>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</si>
  <si>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</si>
  <si>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</si>
  <si>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</si>
  <si>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</si>
  <si>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</si>
  <si>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</si>
  <si>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</si>
  <si>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</si>
  <si>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</si>
  <si>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</si>
  <si>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</si>
  <si>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</si>
  <si>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</si>
  <si>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</si>
  <si>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</si>
  <si>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</si>
  <si>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</si>
  <si>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</si>
  <si>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</si>
  <si>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</si>
  <si>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</si>
  <si>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</si>
  <si>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</si>
  <si>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</si>
  <si>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</si>
  <si>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</si>
  <si>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</si>
  <si>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</si>
  <si>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</si>
  <si>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</si>
  <si>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</si>
  <si>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</si>
  <si>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</si>
  <si>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</si>
  <si>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</si>
  <si>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</si>
  <si>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</si>
  <si>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</si>
  <si>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</si>
  <si>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</si>
  <si>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</si>
  <si>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</si>
  <si>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</si>
  <si>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</si>
  <si>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</si>
  <si>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</si>
  <si>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</si>
  <si>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</si>
  <si>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</si>
  <si>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</si>
  <si>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</si>
  <si>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</si>
  <si>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</si>
  <si>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</si>
  <si>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</si>
  <si>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</si>
  <si>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</si>
  <si>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</si>
  <si>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</si>
  <si>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</si>
  <si>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</si>
  <si>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</si>
  <si>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</si>
  <si>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</si>
  <si>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</si>
  <si>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</si>
  <si>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</si>
  <si>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</si>
  <si>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</si>
  <si>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</si>
  <si>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</si>
  <si>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</si>
  <si>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</si>
  <si>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</si>
  <si>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</si>
  <si>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</si>
  <si>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</si>
  <si>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</si>
  <si>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</si>
  <si>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</si>
  <si>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</si>
  <si>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</si>
  <si>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</si>
  <si>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</si>
  <si>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</si>
  <si>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</si>
  <si>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</si>
  <si>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</si>
  <si>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</si>
  <si>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</si>
  <si>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</si>
  <si>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</si>
  <si>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</si>
  <si>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</si>
  <si>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</si>
  <si>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</si>
  <si>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</si>
  <si>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</si>
  <si>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</si>
  <si>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</si>
  <si>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</si>
  <si>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</si>
  <si>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</si>
  <si>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</si>
  <si>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</si>
  <si>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</si>
  <si>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</si>
  <si>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</si>
  <si>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</si>
  <si>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</si>
  <si>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</si>
  <si>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</si>
  <si>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</si>
  <si>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</si>
  <si>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</si>
  <si>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</si>
  <si>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</si>
  <si>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</si>
  <si>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</si>
  <si>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</si>
  <si>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</si>
  <si>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</si>
  <si>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</si>
  <si>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</si>
  <si>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</si>
  <si>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</si>
  <si>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</si>
  <si>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</si>
  <si>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</si>
  <si>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</si>
  <si>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</si>
  <si>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</si>
  <si>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</si>
  <si>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</si>
  <si>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</si>
  <si>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</si>
  <si>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</si>
  <si>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</si>
  <si>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</si>
  <si>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</si>
  <si>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</si>
  <si>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</si>
  <si>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</si>
  <si>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</si>
  <si>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</si>
  <si>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</si>
  <si>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</si>
  <si>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</si>
  <si>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</si>
  <si>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</si>
  <si>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</si>
  <si>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</si>
  <si>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</si>
  <si>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</si>
  <si>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</si>
  <si>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</si>
  <si>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</si>
  <si>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</si>
  <si>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</si>
  <si>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</si>
  <si>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</si>
  <si>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</si>
  <si>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</si>
  <si>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</si>
  <si>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</si>
  <si>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</si>
  <si>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</si>
  <si>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</si>
  <si>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</si>
  <si>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</si>
  <si>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</si>
  <si>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</si>
  <si>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</si>
  <si>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</si>
  <si>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</si>
  <si>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</si>
  <si>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</si>
  <si>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</si>
  <si>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</si>
  <si>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</si>
  <si>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</si>
  <si>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</si>
  <si>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</si>
  <si>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</si>
  <si>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</si>
  <si>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</si>
  <si>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</si>
  <si>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</si>
  <si>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</si>
  <si>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</si>
  <si>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</si>
  <si>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</si>
  <si>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</si>
  <si>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</si>
  <si>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</si>
  <si>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</si>
  <si>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</si>
  <si>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</si>
  <si>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</si>
  <si>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</si>
  <si>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</si>
  <si>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</si>
  <si>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</si>
  <si>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</si>
  <si>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</si>
  <si>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</si>
  <si>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</si>
  <si>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</si>
  <si>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</si>
  <si>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</si>
  <si>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</si>
  <si>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</si>
  <si>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</si>
  <si>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</si>
  <si>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</si>
  <si>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</si>
  <si>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</si>
  <si>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</si>
  <si>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</si>
  <si>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</si>
  <si>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</si>
  <si>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</si>
  <si>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</si>
  <si>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</si>
  <si>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</si>
  <si>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</si>
  <si>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</si>
  <si>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</si>
  <si>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</si>
  <si>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</si>
  <si>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</si>
  <si>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</si>
  <si>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</si>
  <si>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</si>
  <si>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</si>
  <si>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</si>
  <si>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</si>
  <si>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</si>
  <si>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</si>
  <si>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</si>
  <si>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</si>
  <si>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</si>
  <si>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</si>
  <si>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</si>
  <si>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</si>
  <si>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</si>
  <si>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</si>
  <si>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</si>
  <si>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</si>
  <si>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</si>
  <si>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</si>
  <si>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</si>
  <si>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</si>
  <si>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</si>
  <si>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</si>
  <si>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</si>
  <si>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</si>
  <si>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</si>
  <si>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</si>
  <si>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</si>
  <si>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</si>
  <si>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</si>
  <si>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</si>
  <si>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</si>
  <si>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</si>
  <si>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</si>
  <si>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</si>
  <si>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</si>
  <si>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</si>
  <si>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</si>
  <si>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</si>
  <si>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</si>
  <si>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</si>
  <si>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</si>
  <si>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</si>
  <si>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</si>
  <si>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</si>
  <si>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</si>
  <si>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</si>
  <si>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</si>
  <si>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</si>
  <si>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</si>
  <si>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</si>
  <si>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</si>
  <si>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</si>
  <si>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</si>
  <si>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</si>
  <si>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</si>
  <si>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</si>
  <si>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</si>
  <si>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</si>
  <si>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</si>
  <si>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</si>
  <si>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</si>
  <si>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</si>
  <si>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</si>
  <si>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</si>
  <si>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</si>
  <si>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</si>
  <si>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</si>
  <si>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</si>
  <si>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</si>
  <si>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</si>
  <si>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</si>
  <si>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</si>
  <si>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</si>
  <si>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</si>
  <si>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</si>
  <si>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</si>
  <si>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</si>
  <si>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</si>
  <si>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</si>
  <si>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</si>
  <si>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</si>
  <si>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</si>
  <si>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</si>
  <si>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</si>
  <si>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</si>
  <si>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</si>
  <si>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</si>
  <si>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</si>
  <si>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</si>
  <si>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</si>
  <si>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</si>
  <si>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</si>
  <si>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</si>
  <si>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</si>
  <si>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</si>
  <si>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</si>
  <si>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</si>
  <si>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</si>
  <si>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</si>
  <si>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</si>
  <si>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</si>
  <si>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</si>
  <si>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</si>
  <si>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</si>
  <si>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</si>
  <si>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</si>
  <si>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</si>
  <si>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</si>
  <si>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</si>
  <si>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</si>
  <si>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</si>
  <si>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</si>
  <si>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</si>
  <si>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</si>
  <si>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</si>
  <si>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</si>
  <si>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</si>
  <si>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</si>
  <si>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</si>
  <si>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</si>
  <si>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</si>
  <si>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</si>
  <si>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</si>
  <si>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</si>
  <si>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</si>
  <si>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</si>
  <si>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</si>
  <si>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</si>
  <si>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</si>
  <si>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</si>
  <si>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</si>
  <si>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</si>
  <si>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</si>
  <si>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</si>
  <si>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</si>
  <si>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</si>
  <si>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</si>
  <si>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</si>
  <si>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</si>
  <si>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</si>
  <si>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</si>
  <si>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</si>
  <si>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</si>
  <si>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</si>
  <si>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</si>
  <si>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</si>
  <si>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</si>
  <si>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</si>
  <si>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</si>
  <si>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</si>
  <si>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</si>
  <si>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</si>
  <si>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</si>
  <si>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</si>
  <si>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</si>
  <si>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</si>
  <si>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</si>
  <si>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</si>
  <si>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</si>
  <si>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</si>
  <si>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</si>
  <si>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</si>
  <si>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</si>
  <si>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</si>
  <si>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</si>
  <si>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</si>
  <si>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</si>
  <si>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</si>
  <si>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</si>
  <si>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</si>
  <si>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</si>
  <si>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</si>
  <si>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</si>
  <si>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</si>
  <si>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</si>
  <si>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</si>
  <si>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</si>
  <si>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</si>
  <si>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</si>
  <si>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</si>
  <si>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</si>
  <si>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</si>
  <si>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</si>
  <si>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</si>
  <si>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</si>
  <si>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</si>
  <si>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</si>
  <si>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</si>
  <si>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</si>
  <si>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</si>
  <si>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</si>
  <si>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</si>
  <si>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</si>
  <si>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</si>
  <si>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</si>
  <si>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</si>
  <si>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</si>
  <si>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</si>
  <si>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</si>
  <si>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</si>
  <si>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</si>
  <si>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</si>
  <si>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</si>
  <si>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</si>
  <si>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</si>
  <si>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</si>
  <si>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</si>
  <si>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</si>
  <si>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</si>
  <si>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</si>
  <si>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</si>
  <si>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</si>
  <si>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</si>
  <si>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</si>
  <si>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</si>
  <si>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</si>
  <si>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</si>
  <si>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</si>
  <si>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</si>
  <si>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</si>
  <si>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</si>
  <si>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</si>
  <si>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</si>
  <si>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</si>
  <si>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</si>
  <si>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</si>
  <si>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</si>
  <si>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</si>
  <si>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</si>
  <si>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</si>
  <si>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</si>
  <si>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</si>
  <si>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</si>
  <si>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</si>
  <si>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</si>
  <si>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</si>
  <si>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</si>
  <si>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</si>
  <si>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</si>
  <si>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</si>
  <si>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</si>
  <si>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</si>
  <si>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</si>
  <si>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</si>
  <si>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</si>
  <si>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</si>
  <si>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</si>
  <si>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</si>
  <si>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</si>
  <si>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</si>
  <si>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</si>
  <si>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</si>
  <si>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</si>
  <si>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</si>
  <si>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</si>
  <si>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</si>
  <si>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</si>
  <si>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</si>
  <si>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</si>
  <si>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</si>
  <si>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</si>
  <si>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</si>
  <si>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</si>
  <si>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</si>
  <si>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</si>
  <si>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</si>
  <si>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</si>
  <si>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</si>
  <si>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</si>
  <si>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</si>
  <si>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</si>
  <si>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</si>
  <si>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</si>
  <si>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</si>
  <si>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</si>
  <si>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</si>
  <si>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</si>
  <si>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</si>
  <si>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</si>
  <si>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</si>
  <si>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</si>
  <si>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</si>
  <si>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</si>
  <si>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</si>
  <si>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</si>
  <si>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</si>
  <si>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</si>
  <si>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</si>
  <si>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</si>
  <si>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</si>
  <si>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</si>
  <si>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</si>
  <si>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</si>
  <si>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</si>
  <si>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</si>
  <si>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</si>
  <si>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</si>
  <si>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</si>
  <si>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</si>
  <si>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</si>
  <si>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</si>
  <si>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</si>
  <si>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</si>
  <si>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</si>
  <si>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</si>
  <si>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</si>
  <si>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</si>
  <si>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</si>
  <si>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</si>
  <si>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</si>
  <si>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</si>
  <si>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</si>
  <si>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</si>
  <si>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</si>
  <si>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</si>
  <si>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</si>
  <si>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</si>
  <si>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</si>
  <si>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</si>
  <si>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</si>
  <si>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</si>
  <si>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</si>
  <si>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</si>
  <si>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</si>
  <si>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</si>
  <si>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</si>
  <si>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</si>
  <si>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</si>
  <si>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</si>
  <si>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</si>
  <si>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</si>
  <si>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</si>
  <si>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</si>
  <si>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</si>
  <si>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</si>
  <si>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</si>
  <si>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</si>
  <si>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</si>
  <si>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</si>
  <si>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</si>
  <si>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</si>
  <si>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</si>
  <si>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</si>
  <si>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</si>
  <si>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</si>
  <si>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</si>
  <si>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</si>
  <si>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</si>
  <si>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</si>
  <si>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</si>
  <si>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</si>
  <si>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</si>
  <si>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</si>
  <si>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</si>
  <si>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</si>
  <si>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</si>
  <si>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</si>
  <si>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</si>
  <si>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</si>
  <si>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</si>
  <si>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</si>
  <si>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</si>
  <si>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</si>
  <si>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</si>
  <si>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</si>
  <si>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</si>
  <si>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</si>
  <si>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</si>
  <si>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</si>
  <si>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</si>
  <si>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</si>
  <si>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</si>
  <si>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</si>
  <si>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</si>
  <si>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</si>
  <si>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</si>
  <si>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</si>
  <si>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</si>
  <si>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</si>
  <si>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</si>
  <si>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</si>
  <si>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</si>
  <si>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</si>
  <si>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</si>
  <si>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</si>
  <si>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</si>
  <si>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</si>
  <si>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</si>
  <si>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</si>
  <si>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</si>
  <si>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</si>
  <si>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</si>
  <si>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</si>
  <si>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</si>
  <si>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</si>
  <si>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</si>
  <si>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</si>
  <si>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</si>
  <si>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</si>
  <si>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</si>
  <si>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</si>
  <si>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</si>
  <si>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</si>
  <si>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</si>
  <si>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</si>
  <si>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</si>
  <si>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</si>
  <si>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</si>
  <si>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</si>
  <si>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</si>
  <si>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</si>
  <si>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</si>
  <si>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</si>
  <si>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</si>
  <si>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</si>
  <si>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</si>
  <si>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</si>
  <si>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</si>
  <si>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</si>
  <si>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</si>
  <si>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</si>
  <si>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</si>
  <si>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</si>
  <si>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</si>
  <si>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</si>
  <si>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</si>
  <si>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</si>
  <si>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</si>
  <si>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</si>
  <si>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</si>
  <si>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</si>
  <si>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</si>
  <si>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</si>
  <si>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</si>
  <si>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</si>
  <si>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</si>
  <si>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</si>
  <si>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</si>
  <si>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</si>
  <si>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</si>
  <si>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</si>
  <si>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</si>
  <si>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</si>
  <si>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</si>
  <si>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</si>
  <si>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</si>
  <si>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</si>
  <si>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</si>
  <si>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</si>
  <si>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</si>
  <si>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</si>
  <si>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</si>
  <si>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</si>
  <si>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</si>
  <si>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</si>
  <si>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</si>
  <si>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</si>
  <si>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</si>
  <si>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</si>
  <si>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</si>
  <si>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</si>
  <si>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</si>
  <si>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</si>
  <si>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</si>
  <si>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</si>
  <si>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</si>
  <si>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</si>
  <si>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</si>
  <si>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</si>
  <si>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</si>
  <si>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</si>
  <si>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</si>
  <si>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</si>
  <si>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</si>
  <si>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</si>
  <si>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</si>
  <si>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</si>
  <si>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</si>
  <si>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</si>
  <si>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</si>
  <si>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</si>
  <si>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</si>
  <si>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</si>
  <si>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</si>
  <si>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</si>
  <si>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</si>
  <si>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</si>
  <si>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</si>
  <si>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</si>
  <si>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</si>
  <si>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</si>
  <si>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</si>
  <si>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</si>
  <si>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</si>
  <si>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</si>
  <si>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</si>
  <si>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</si>
  <si>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</si>
  <si>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</si>
  <si>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</si>
  <si>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</si>
  <si>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</si>
  <si>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</si>
  <si>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</si>
  <si>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</si>
  <si>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</si>
  <si>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</si>
  <si>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</si>
  <si>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</si>
  <si>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</si>
  <si>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</si>
  <si>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</si>
  <si>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</si>
  <si>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</si>
  <si>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</si>
  <si>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</si>
  <si>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</si>
  <si>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</si>
  <si>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</si>
  <si>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</si>
  <si>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</si>
  <si>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</si>
  <si>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</si>
  <si>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</si>
  <si>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</si>
  <si>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</si>
  <si>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</si>
  <si>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</si>
  <si>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</si>
  <si>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</si>
  <si>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</si>
  <si>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</si>
  <si>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</si>
  <si>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</si>
  <si>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</si>
  <si>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</si>
  <si>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</si>
  <si>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</si>
  <si>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</si>
  <si>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</si>
  <si>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</si>
  <si>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</si>
  <si>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</si>
  <si>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</si>
  <si>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</si>
  <si>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</si>
  <si>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</si>
  <si>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</si>
  <si>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</si>
  <si>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</si>
  <si>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</si>
  <si>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</si>
  <si>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</si>
  <si>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</si>
  <si>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</si>
  <si>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</si>
  <si>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</si>
  <si>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</si>
  <si>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</si>
  <si>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</si>
  <si>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</si>
  <si>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</si>
  <si>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</si>
  <si>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</si>
  <si>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</si>
  <si>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</si>
  <si>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</si>
  <si>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</si>
  <si>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</si>
  <si>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</si>
  <si>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</si>
  <si>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</si>
  <si>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</si>
  <si>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</si>
  <si>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</si>
  <si>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</si>
  <si>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</si>
  <si>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</si>
  <si>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</si>
  <si>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</si>
  <si>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</si>
  <si>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</si>
  <si>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</si>
  <si>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</si>
  <si>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</si>
  <si>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</si>
  <si>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</si>
  <si>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</si>
  <si>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</si>
  <si>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</si>
  <si>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</si>
  <si>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</si>
  <si>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</si>
  <si>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</si>
  <si>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</si>
  <si>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</si>
  <si>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</si>
  <si>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</si>
  <si>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</si>
  <si>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</si>
  <si>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</si>
  <si>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</si>
  <si>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</si>
  <si>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</si>
  <si>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</si>
  <si>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</si>
  <si>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</si>
  <si>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</si>
  <si>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</si>
  <si>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</si>
  <si>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</si>
  <si>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</si>
  <si>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</si>
  <si>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</si>
  <si>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</si>
  <si>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</si>
  <si>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</si>
  <si>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</si>
  <si>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</si>
  <si>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</si>
  <si>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</si>
  <si>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</si>
  <si>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</si>
  <si>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</si>
  <si>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</si>
  <si>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</si>
  <si>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</si>
  <si>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</si>
  <si>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</si>
  <si>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</si>
  <si>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</si>
  <si>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</si>
  <si>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</si>
  <si>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</si>
  <si>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</si>
  <si>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</si>
  <si>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</si>
  <si>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</si>
  <si>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</si>
  <si>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</si>
  <si>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</si>
  <si>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</si>
  <si>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</si>
  <si>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</si>
  <si>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</si>
  <si>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</si>
  <si>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</si>
  <si>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</si>
  <si>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</si>
  <si>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</si>
  <si>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</si>
  <si>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</si>
  <si>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</si>
  <si>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</si>
  <si>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</si>
  <si>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</si>
  <si>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</si>
  <si>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</si>
  <si>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</si>
  <si>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</si>
  <si>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</si>
  <si>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</si>
  <si>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</si>
  <si>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</si>
  <si>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</si>
  <si>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</si>
  <si>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</si>
  <si>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</si>
  <si>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</si>
  <si>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</si>
  <si>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</si>
  <si>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</si>
  <si>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</si>
  <si>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</si>
  <si>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</si>
  <si>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</si>
  <si>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</si>
  <si>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</si>
  <si>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</si>
  <si>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</si>
  <si>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</si>
  <si>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</si>
  <si>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</si>
  <si>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</si>
  <si>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</si>
  <si>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</si>
  <si>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</si>
  <si>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</si>
  <si>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</si>
  <si>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</si>
  <si>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</si>
  <si>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</si>
  <si>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</si>
  <si>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</si>
  <si>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</si>
  <si>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</si>
  <si>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</si>
  <si>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</si>
  <si>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</si>
  <si>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</si>
  <si>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</si>
  <si>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</si>
  <si>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</si>
  <si>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</si>
  <si>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</si>
  <si>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</si>
  <si>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</si>
  <si>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</si>
  <si>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</si>
  <si>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</si>
  <si>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</si>
  <si>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</si>
  <si>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</si>
  <si>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</si>
  <si>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</si>
  <si>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</si>
  <si>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</si>
  <si>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</si>
  <si>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</si>
  <si>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</si>
  <si>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</si>
  <si>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</si>
  <si>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</si>
  <si>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</si>
  <si>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</si>
  <si>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</si>
  <si>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</si>
  <si>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</si>
  <si>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</si>
  <si>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</si>
  <si>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</si>
  <si>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</si>
  <si>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</si>
  <si>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</si>
  <si>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</si>
  <si>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</si>
  <si>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</si>
  <si>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</si>
  <si>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</si>
  <si>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</si>
  <si>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</si>
  <si>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</si>
  <si>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</si>
  <si>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</si>
  <si>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</si>
  <si>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</si>
  <si>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</si>
  <si>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</si>
  <si>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</si>
  <si>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</si>
  <si>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</si>
  <si>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</si>
  <si>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</si>
  <si>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</si>
  <si>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</si>
  <si>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</si>
  <si>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</si>
  <si>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</si>
  <si>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</si>
  <si>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</si>
  <si>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</si>
  <si>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</si>
  <si>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</si>
  <si>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</si>
  <si>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</si>
  <si>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</si>
  <si>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</si>
  <si>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</si>
  <si>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</si>
  <si>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</si>
  <si>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</si>
  <si>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</si>
  <si>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</si>
  <si>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</si>
  <si>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</si>
  <si>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</si>
  <si>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</si>
  <si>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</si>
  <si>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</si>
  <si>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</si>
  <si>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</si>
  <si>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</si>
  <si>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</si>
  <si>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</si>
  <si>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</si>
  <si>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</si>
  <si>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</si>
  <si>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</si>
  <si>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</si>
  <si>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</si>
  <si>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</si>
  <si>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</si>
  <si>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</si>
  <si>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</si>
  <si>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</si>
  <si>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</si>
  <si>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</si>
  <si>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</si>
  <si>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</si>
  <si>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</si>
  <si>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</si>
  <si>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</si>
  <si>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</si>
  <si>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</si>
  <si>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</si>
  <si>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</si>
  <si>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</si>
  <si>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</si>
  <si>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</si>
  <si>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</si>
  <si>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</si>
  <si>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</si>
  <si>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</si>
  <si>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</si>
  <si>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</si>
  <si>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</si>
  <si>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</si>
  <si>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</si>
  <si>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</si>
  <si>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</si>
  <si>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</si>
  <si>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</si>
  <si>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</si>
  <si>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</si>
  <si>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</si>
  <si>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</si>
  <si>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</si>
  <si>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</si>
  <si>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</si>
  <si>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</si>
  <si>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</si>
  <si>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</si>
  <si>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</si>
  <si>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</si>
  <si>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</si>
  <si>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</si>
  <si>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</si>
  <si>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</si>
  <si>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</si>
  <si>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</si>
  <si>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</si>
  <si>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</si>
  <si>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</si>
  <si>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</si>
  <si>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</si>
  <si>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</si>
  <si>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</si>
  <si>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</si>
  <si>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</si>
  <si>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</si>
  <si>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</si>
  <si>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</si>
  <si>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</si>
  <si>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</si>
  <si>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</si>
  <si>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</si>
  <si>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</si>
  <si>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</si>
  <si>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</si>
  <si>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</si>
  <si>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</si>
  <si>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</si>
  <si>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</si>
  <si>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</si>
  <si>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</si>
  <si>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</si>
  <si>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</si>
  <si>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</si>
  <si>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</si>
  <si>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</si>
  <si>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</si>
  <si>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</si>
  <si>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</si>
  <si>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</si>
  <si>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</si>
  <si>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</si>
  <si>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</si>
  <si>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</si>
  <si>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</si>
  <si>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</si>
  <si>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</si>
  <si>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</si>
  <si>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</si>
  <si>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</si>
  <si>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</si>
  <si>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</si>
  <si>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</si>
  <si>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</si>
  <si>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</si>
  <si>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</si>
  <si>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</si>
  <si>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</si>
  <si>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</si>
  <si>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</si>
  <si>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</si>
  <si>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</si>
  <si>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</si>
  <si>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</si>
  <si>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</si>
  <si>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</si>
  <si>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</si>
  <si>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</si>
  <si>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</si>
  <si>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</si>
  <si>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</si>
  <si>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</si>
  <si>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</si>
  <si>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</si>
  <si>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</si>
  <si>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</si>
  <si>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</si>
  <si>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</si>
  <si>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</si>
  <si>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</si>
  <si>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</si>
  <si>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</si>
  <si>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</si>
  <si>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</si>
  <si>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</si>
  <si>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</si>
  <si>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</si>
  <si>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</si>
  <si>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</si>
  <si>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</si>
  <si>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</si>
  <si>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</si>
  <si>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</si>
  <si>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</si>
  <si>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</si>
  <si>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</si>
  <si>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</si>
  <si>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</si>
  <si>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</si>
  <si>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</si>
  <si>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</si>
  <si>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</si>
  <si>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</si>
  <si>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</si>
  <si>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</si>
  <si>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</si>
  <si>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</si>
  <si>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</si>
  <si>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</si>
  <si>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</si>
  <si>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</si>
  <si>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</si>
  <si>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</si>
  <si>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</si>
  <si>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</si>
  <si>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</si>
  <si>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</si>
  <si>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</si>
  <si>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</si>
  <si>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</si>
  <si>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</si>
  <si>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</si>
  <si>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</si>
  <si>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</si>
  <si>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</si>
  <si>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</si>
  <si>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</si>
  <si>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</si>
  <si>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</si>
  <si>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</si>
  <si>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</si>
  <si>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</si>
  <si>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</si>
  <si>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</si>
  <si>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</si>
  <si>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</si>
  <si>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</si>
  <si>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</si>
  <si>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</si>
  <si>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</si>
  <si>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</si>
  <si>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</si>
  <si>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</si>
  <si>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</si>
  <si>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</si>
  <si>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</si>
  <si>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</si>
  <si>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</si>
  <si>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</si>
  <si>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</si>
  <si>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</si>
  <si>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</si>
  <si>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</si>
  <si>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</si>
  <si>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</si>
  <si>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</si>
  <si>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</si>
  <si>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</si>
  <si>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</si>
  <si>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</si>
  <si>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</si>
  <si>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</si>
  <si>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</si>
  <si>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</si>
  <si>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</si>
  <si>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</si>
  <si>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</si>
  <si>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</si>
  <si>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</si>
  <si>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</si>
  <si>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</si>
  <si>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</si>
  <si>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</si>
  <si>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</si>
  <si>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</si>
  <si>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</si>
  <si>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</si>
  <si>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</si>
  <si>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</si>
  <si>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</si>
  <si>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</si>
  <si>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</si>
  <si>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</si>
  <si>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</si>
  <si>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</si>
  <si>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</si>
  <si>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</si>
  <si>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</si>
  <si>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</si>
  <si>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</si>
  <si>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</si>
  <si>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</si>
  <si>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</si>
  <si>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</si>
  <si>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</si>
  <si>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</si>
  <si>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</si>
  <si>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</si>
  <si>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</si>
  <si>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</si>
  <si>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</si>
  <si>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</si>
  <si>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</si>
  <si>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</si>
  <si>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</si>
  <si>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</si>
  <si>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</si>
  <si>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</si>
  <si>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</si>
  <si>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</si>
  <si>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</si>
  <si>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</si>
  <si>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</si>
  <si>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</si>
  <si>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</si>
  <si>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</si>
  <si>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</si>
  <si>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</si>
  <si>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</si>
  <si>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</si>
  <si>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</si>
  <si>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</si>
  <si>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</si>
  <si>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</si>
  <si>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</si>
  <si>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</si>
  <si>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</si>
  <si>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</si>
  <si>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</si>
  <si>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</si>
  <si>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</si>
  <si>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</si>
  <si>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</si>
  <si>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</si>
  <si>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</si>
  <si>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</si>
  <si>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</si>
  <si>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</si>
  <si>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</si>
  <si>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</si>
  <si>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</si>
  <si>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</si>
  <si>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</si>
  <si>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</si>
  <si>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</si>
  <si>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</si>
  <si>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</si>
  <si>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</si>
  <si>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</si>
  <si>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</si>
  <si>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</si>
  <si>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</si>
  <si>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</si>
  <si>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</si>
  <si>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</si>
  <si>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</si>
  <si>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</si>
  <si>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</si>
  <si>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</si>
  <si>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</si>
  <si>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</si>
  <si>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</si>
  <si>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</si>
  <si>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</si>
  <si>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</si>
  <si>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</si>
  <si>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</si>
  <si>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</si>
  <si>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</si>
  <si>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</si>
  <si>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</si>
  <si>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</si>
  <si>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</si>
  <si>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</si>
  <si>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</si>
  <si>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</si>
  <si>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</si>
  <si>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</si>
  <si>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</si>
  <si>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</si>
  <si>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</si>
  <si>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</si>
  <si>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</si>
  <si>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</si>
  <si>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</si>
  <si>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</si>
  <si>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</si>
  <si>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</si>
  <si>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</si>
  <si>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</si>
  <si>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</si>
  <si>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</si>
  <si>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</si>
  <si>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</si>
  <si>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</si>
  <si>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</si>
  <si>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</si>
  <si>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</si>
  <si>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</si>
  <si>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</si>
  <si>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</si>
  <si>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</si>
  <si>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</si>
  <si>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</si>
  <si>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</si>
  <si>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</si>
  <si>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</si>
  <si>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</si>
  <si>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</si>
  <si>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</si>
  <si>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</si>
  <si>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</si>
  <si>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</si>
  <si>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</si>
  <si>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</si>
  <si>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</si>
  <si>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</si>
  <si>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</si>
  <si>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</si>
  <si>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</si>
  <si>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</si>
  <si>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</si>
  <si>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</si>
  <si>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</si>
  <si>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</si>
  <si>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</si>
  <si>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</si>
  <si>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</si>
  <si>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</si>
  <si>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</si>
  <si>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</si>
  <si>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</si>
  <si>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</si>
  <si>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</si>
  <si>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</si>
  <si>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</si>
  <si>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</si>
  <si>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</si>
  <si>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</si>
  <si>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</si>
  <si>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</si>
  <si>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</si>
  <si>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</si>
  <si>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</si>
  <si>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</si>
  <si>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</si>
  <si>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</si>
  <si>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</si>
  <si>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</si>
  <si>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</si>
  <si>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</si>
  <si>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</si>
  <si>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</si>
  <si>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</si>
  <si>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</si>
  <si>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</si>
  <si>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</si>
  <si>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</si>
  <si>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</si>
  <si>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</si>
  <si>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</si>
  <si>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</si>
  <si>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</si>
  <si>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</si>
  <si>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</si>
  <si>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</si>
  <si>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</si>
  <si>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</si>
  <si>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</si>
  <si>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</si>
  <si>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</si>
  <si>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</si>
  <si>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</si>
  <si>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</si>
  <si>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</si>
  <si>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</si>
  <si>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</si>
  <si>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</si>
  <si>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</si>
  <si>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</si>
  <si>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</si>
  <si>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</si>
  <si>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</si>
  <si>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</si>
  <si>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</si>
  <si>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</si>
  <si>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</si>
  <si>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</si>
  <si>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</si>
  <si>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</si>
  <si>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</si>
  <si>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</si>
  <si>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</si>
  <si>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</si>
  <si>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</si>
  <si>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</si>
  <si>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</si>
  <si>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</si>
  <si>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</si>
  <si>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</si>
  <si>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</si>
  <si>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</si>
  <si>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</si>
  <si>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</si>
  <si>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</si>
  <si>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</si>
  <si>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</si>
  <si>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</si>
  <si>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</si>
  <si>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</si>
  <si>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</si>
  <si>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</si>
  <si>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</si>
  <si>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</si>
  <si>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</si>
  <si>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</si>
  <si>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</si>
  <si>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</si>
  <si>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</si>
  <si>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</si>
  <si>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</si>
  <si>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</si>
  <si>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</si>
  <si>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</si>
  <si>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</si>
  <si>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</si>
  <si>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</si>
  <si>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</si>
  <si>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</si>
  <si>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</si>
  <si>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</si>
  <si>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</si>
  <si>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</si>
  <si>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</si>
  <si>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</si>
  <si>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</si>
  <si>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</si>
  <si>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</si>
  <si>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</si>
  <si>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</si>
  <si>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</si>
  <si>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</si>
  <si>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</si>
  <si>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</si>
  <si>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</si>
  <si>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</si>
  <si>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</si>
  <si>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</si>
  <si>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</si>
  <si>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</si>
  <si>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</si>
  <si>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</si>
  <si>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</si>
  <si>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</si>
  <si>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</si>
  <si>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</si>
  <si>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</si>
  <si>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</si>
  <si>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</si>
  <si>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</si>
  <si>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</si>
  <si>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</si>
  <si>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</si>
  <si>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</si>
  <si>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</si>
  <si>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</si>
  <si>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</si>
  <si>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</si>
  <si>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</si>
  <si>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</si>
  <si>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</si>
  <si>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</si>
  <si>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</si>
  <si>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</si>
  <si>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</si>
  <si>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</si>
  <si>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</si>
  <si>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</si>
  <si>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</si>
  <si>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</si>
  <si>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</si>
  <si>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</si>
  <si>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</si>
  <si>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</si>
  <si>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</si>
  <si>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</si>
  <si>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</si>
  <si>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</si>
  <si>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</si>
  <si>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</si>
  <si>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</si>
  <si>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</si>
  <si>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</si>
  <si>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</si>
  <si>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</si>
  <si>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</si>
  <si>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</si>
  <si>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</si>
  <si>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</si>
  <si>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</si>
  <si>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</si>
  <si>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</si>
  <si>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</si>
  <si>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</si>
  <si>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</si>
  <si>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</si>
  <si>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</si>
  <si>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</si>
  <si>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</si>
  <si>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</si>
  <si>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</si>
  <si>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</si>
  <si>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</si>
  <si>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</si>
  <si>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</si>
  <si>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</si>
  <si>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</si>
  <si>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</si>
  <si>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</si>
  <si>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</si>
  <si>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</si>
  <si>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</si>
  <si>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</si>
  <si>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</si>
  <si>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</si>
  <si>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</si>
  <si>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</si>
  <si>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</si>
  <si>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</si>
  <si>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</si>
  <si>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</si>
  <si>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</si>
  <si>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</si>
  <si>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</si>
  <si>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</si>
  <si>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</si>
  <si>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</si>
  <si>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</si>
  <si>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</si>
  <si>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</si>
  <si>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</si>
  <si>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</si>
  <si>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</si>
  <si>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</si>
  <si>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</si>
  <si>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</si>
  <si>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</si>
  <si>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</si>
  <si>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</si>
  <si>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</si>
  <si>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</si>
  <si>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</si>
  <si>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</si>
  <si>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</si>
  <si>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</si>
  <si>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</si>
  <si>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</si>
  <si>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</si>
  <si>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</si>
  <si>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</si>
  <si>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</si>
  <si>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</si>
  <si>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</si>
  <si>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</si>
  <si>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</si>
  <si>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</si>
  <si>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</si>
  <si>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</si>
  <si>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</si>
  <si>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</si>
  <si>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</si>
  <si>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</si>
  <si>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</si>
  <si>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</si>
  <si>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</si>
  <si>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</si>
  <si>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</si>
  <si>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</si>
  <si>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</si>
  <si>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</si>
  <si>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</si>
  <si>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</si>
  <si>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</si>
  <si>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</si>
  <si>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</si>
  <si>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</si>
  <si>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</si>
  <si>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</si>
  <si>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</si>
  <si>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</si>
  <si>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</si>
  <si>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</si>
  <si>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</si>
  <si>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</si>
  <si>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</si>
  <si>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</si>
  <si>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</si>
  <si>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</si>
  <si>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</si>
  <si>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</si>
  <si>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</si>
  <si>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</si>
  <si>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</si>
  <si>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</si>
  <si>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</si>
  <si>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</si>
  <si>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</si>
  <si>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</si>
  <si>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</si>
  <si>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</si>
  <si>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</si>
  <si>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</si>
  <si>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</si>
  <si>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</si>
  <si>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</si>
  <si>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</si>
  <si>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</si>
  <si>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</si>
  <si>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</si>
  <si>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</si>
  <si>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</si>
  <si>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</si>
  <si>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</si>
  <si>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</si>
  <si>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</si>
  <si>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</si>
  <si>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</si>
  <si>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</si>
  <si>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</si>
  <si>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</si>
  <si>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</si>
  <si>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</si>
  <si>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</si>
  <si>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</si>
  <si>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</si>
  <si>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</si>
  <si>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</si>
  <si>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</si>
  <si>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</si>
  <si>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</si>
  <si>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</si>
  <si>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</si>
  <si>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</si>
  <si>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</si>
  <si>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</si>
  <si>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</si>
  <si>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</si>
  <si>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</si>
  <si>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</si>
  <si>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</si>
  <si>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</si>
  <si>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</si>
  <si>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</si>
  <si>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</si>
  <si>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</si>
  <si>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</si>
  <si>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</si>
  <si>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</si>
  <si>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</si>
  <si>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</si>
  <si>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</si>
  <si>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</si>
  <si>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</si>
  <si>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</si>
  <si>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</si>
  <si>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</si>
  <si>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</si>
  <si>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</si>
  <si>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</si>
  <si>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</si>
  <si>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</si>
  <si>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</si>
  <si>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</si>
  <si>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</si>
  <si>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</si>
  <si>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</si>
  <si>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</si>
  <si>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</si>
  <si>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</si>
  <si>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</si>
  <si>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</si>
  <si>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</si>
  <si>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</si>
  <si>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</si>
  <si>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</si>
  <si>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</si>
  <si>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</si>
  <si>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</si>
  <si>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</si>
  <si>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</si>
  <si>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</si>
  <si>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</si>
  <si>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</si>
  <si>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</si>
  <si>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</si>
  <si>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</si>
  <si>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</si>
  <si>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</si>
  <si>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</si>
  <si>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</si>
  <si>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</si>
  <si>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</si>
  <si>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</si>
  <si>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</si>
  <si>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</si>
  <si>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</si>
  <si>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</si>
  <si>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</si>
  <si>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</si>
  <si>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</si>
  <si>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</si>
  <si>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</si>
  <si>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</si>
  <si>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</si>
  <si>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</si>
  <si>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</si>
  <si>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</si>
  <si>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</si>
  <si>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</si>
  <si>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</si>
  <si>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</si>
  <si>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</si>
  <si>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</si>
  <si>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</si>
  <si>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</si>
  <si>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</si>
  <si>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</si>
  <si>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</si>
  <si>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</si>
  <si>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</si>
  <si>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</si>
  <si>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</si>
  <si>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</si>
  <si>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</si>
  <si>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</si>
  <si>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</si>
  <si>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</si>
  <si>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</si>
  <si>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</si>
  <si>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</si>
  <si>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</si>
  <si>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</si>
  <si>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</si>
  <si>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</si>
  <si>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</si>
  <si>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</si>
  <si>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</si>
  <si>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</si>
  <si>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</si>
  <si>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</si>
  <si>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</si>
  <si>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</si>
  <si>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</si>
  <si>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</si>
  <si>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</si>
  <si>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</si>
  <si>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</si>
  <si>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</si>
  <si>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</si>
  <si>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</si>
  <si>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</si>
  <si>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</si>
  <si>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</si>
  <si>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</si>
  <si>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</si>
  <si>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</si>
  <si>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</si>
  <si>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</si>
  <si>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</si>
  <si>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</si>
  <si>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</si>
  <si>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</si>
  <si>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</si>
  <si>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</si>
  <si>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</si>
  <si>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</si>
  <si>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</si>
  <si>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</si>
  <si>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</si>
  <si>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</si>
  <si>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</si>
  <si>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</si>
  <si>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</si>
  <si>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</si>
  <si>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</si>
  <si>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</si>
  <si>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</si>
  <si>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</si>
  <si>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</si>
  <si>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</si>
  <si>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</si>
  <si>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</si>
  <si>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</si>
  <si>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</si>
  <si>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</si>
  <si>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</si>
  <si>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</si>
  <si>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</si>
  <si>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</si>
  <si>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</si>
  <si>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</si>
  <si>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</si>
  <si>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</si>
  <si>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</si>
  <si>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</si>
  <si>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</si>
  <si>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</si>
  <si>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</si>
  <si>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</si>
  <si>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</si>
  <si>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</si>
  <si>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</si>
  <si>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</si>
  <si>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</si>
  <si>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</si>
  <si>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</si>
  <si>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</si>
  <si>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</si>
  <si>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</si>
  <si>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</si>
  <si>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</si>
  <si>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</si>
  <si>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</si>
  <si>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</si>
  <si>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</si>
  <si>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</si>
  <si>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</si>
  <si>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</si>
  <si>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</si>
  <si>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</si>
  <si>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</si>
  <si>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</si>
  <si>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</si>
  <si>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</si>
  <si>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</si>
  <si>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</si>
  <si>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</si>
  <si>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</si>
  <si>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</si>
  <si>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</si>
  <si>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</si>
  <si>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</si>
  <si>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</si>
  <si>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</si>
  <si>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</si>
  <si>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</si>
  <si>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</si>
  <si>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</si>
  <si>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</si>
  <si>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</si>
  <si>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</si>
  <si>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</si>
  <si>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</si>
  <si>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</si>
  <si>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</si>
  <si>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</si>
  <si>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</si>
  <si>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</si>
  <si>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</si>
  <si>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</si>
  <si>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</si>
  <si>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</si>
  <si>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</si>
  <si>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</si>
  <si>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</si>
  <si>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</si>
  <si>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</si>
  <si>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</si>
  <si>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</si>
  <si>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</si>
  <si>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</si>
  <si>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</si>
  <si>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</si>
  <si>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</si>
  <si>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</si>
  <si>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</si>
  <si>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</si>
  <si>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</si>
  <si>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</si>
  <si>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</si>
  <si>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</si>
  <si>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</si>
  <si>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</si>
  <si>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</si>
  <si>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</si>
  <si>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</si>
  <si>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</si>
  <si>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</si>
  <si>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</si>
  <si>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</si>
  <si>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</si>
  <si>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</si>
  <si>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</si>
  <si>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</si>
  <si>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</si>
  <si>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</si>
  <si>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</si>
  <si>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</si>
  <si>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</si>
  <si>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</si>
  <si>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</si>
  <si>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</si>
  <si>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</si>
  <si>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</si>
  <si>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</si>
  <si>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</si>
  <si>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</si>
  <si>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</si>
  <si>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</si>
  <si>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</si>
  <si>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</si>
  <si>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</si>
  <si>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</si>
  <si>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</si>
  <si>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</si>
  <si>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</si>
  <si>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</si>
  <si>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</si>
  <si>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</si>
  <si>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</si>
  <si>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</si>
  <si>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</si>
  <si>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</si>
  <si>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</si>
  <si>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</si>
  <si>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</si>
  <si>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</si>
  <si>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</si>
  <si>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</si>
  <si>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</si>
  <si>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</si>
  <si>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</si>
  <si>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</si>
  <si>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</si>
  <si>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</si>
  <si>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</si>
  <si>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</si>
  <si>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</si>
  <si>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</si>
  <si>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</si>
  <si>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</si>
  <si>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</si>
  <si>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</si>
  <si>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</si>
  <si>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</si>
  <si>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</si>
  <si>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</si>
  <si>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</si>
  <si>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</si>
  <si>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</si>
  <si>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</si>
  <si>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</si>
  <si>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</si>
  <si>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</si>
  <si>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</si>
  <si>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</si>
  <si>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</si>
  <si>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</si>
  <si>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</si>
  <si>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</si>
  <si>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</si>
  <si>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</si>
  <si>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</si>
  <si>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</si>
  <si>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</si>
  <si>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</si>
  <si>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</si>
  <si>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</si>
  <si>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</si>
  <si>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</si>
  <si>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</si>
  <si>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</si>
  <si>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</si>
  <si>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</si>
  <si>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</si>
  <si>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</si>
  <si>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</si>
  <si>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</si>
  <si>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</si>
  <si>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</si>
  <si>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</si>
  <si>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</si>
  <si>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</si>
  <si>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</si>
  <si>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</si>
  <si>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</si>
  <si>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</si>
  <si>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</si>
  <si>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</si>
  <si>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</si>
  <si>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</si>
  <si>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</si>
  <si>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</si>
  <si>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</si>
  <si>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</si>
  <si>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</si>
  <si>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</si>
  <si>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</si>
  <si>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</si>
  <si>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</si>
  <si>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</si>
  <si>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</si>
  <si>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</si>
  <si>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</si>
  <si>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</si>
  <si>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</si>
  <si>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</si>
  <si>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</si>
  <si>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</si>
  <si>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</si>
  <si>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</si>
  <si>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</si>
  <si>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</si>
  <si>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</si>
  <si>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</si>
  <si>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</si>
  <si>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</si>
  <si>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</si>
  <si>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</si>
  <si>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</si>
  <si>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</si>
  <si>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</si>
  <si>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</si>
  <si>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</si>
  <si>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</si>
  <si>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</si>
  <si>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</si>
  <si>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</si>
  <si>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</si>
  <si>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</si>
  <si>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</si>
  <si>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</si>
  <si>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</si>
  <si>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</si>
  <si>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</si>
  <si>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</si>
  <si>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</si>
  <si>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</si>
  <si>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</si>
  <si>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</si>
  <si>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</si>
  <si>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</si>
  <si>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</si>
  <si>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</si>
  <si>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</si>
  <si>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</si>
  <si>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</si>
  <si>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</si>
  <si>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</si>
  <si>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</si>
  <si>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</si>
  <si>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</si>
  <si>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</si>
  <si>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</si>
  <si>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</si>
  <si>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</si>
  <si>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</si>
  <si>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</si>
  <si>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</si>
  <si>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</si>
  <si>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</si>
  <si>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</si>
  <si>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</si>
  <si>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</si>
  <si>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</si>
  <si>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</si>
  <si>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</si>
  <si>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</si>
  <si>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</si>
  <si>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</si>
  <si>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</si>
  <si>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</si>
  <si>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</si>
  <si>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</si>
  <si>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</si>
  <si>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</si>
  <si>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</si>
  <si>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</si>
  <si>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</si>
  <si>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</si>
  <si>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</si>
  <si>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</si>
  <si>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</si>
  <si>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</si>
  <si>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</si>
  <si>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</si>
  <si>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</si>
  <si>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</si>
  <si>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</si>
  <si>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</si>
  <si>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</si>
  <si>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</si>
  <si>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</si>
  <si>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</si>
  <si>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</si>
  <si>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</si>
  <si>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</si>
  <si>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</si>
  <si>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</si>
  <si>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</si>
  <si>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</si>
  <si>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</si>
  <si>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</si>
  <si>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</si>
  <si>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</si>
  <si>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</si>
  <si>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</si>
  <si>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</si>
  <si>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</si>
  <si>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</si>
  <si>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</si>
  <si>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</si>
  <si>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</si>
  <si>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</si>
  <si>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</si>
  <si>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</si>
  <si>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</si>
  <si>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</si>
  <si>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</si>
  <si>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</si>
  <si>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</si>
  <si>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</si>
  <si>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</si>
  <si>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</si>
  <si>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</si>
  <si>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</si>
  <si>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</si>
  <si>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</si>
  <si>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</si>
  <si>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</si>
  <si>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</si>
  <si>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</si>
  <si>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</si>
  <si>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</si>
  <si>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</si>
  <si>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</si>
  <si>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</si>
  <si>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</si>
  <si>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</si>
  <si>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</si>
  <si>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</si>
  <si>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</si>
  <si>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</si>
  <si>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</si>
  <si>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</si>
  <si>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</si>
  <si>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</si>
  <si>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</si>
  <si>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</si>
  <si>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</si>
  <si>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</si>
  <si>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</si>
  <si>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</si>
  <si>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</si>
  <si>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</si>
  <si>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</si>
  <si>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</si>
  <si>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</si>
  <si>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</si>
  <si>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</si>
  <si>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</si>
  <si>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</si>
  <si>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</si>
  <si>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</si>
  <si>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</si>
  <si>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</si>
  <si>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</si>
  <si>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</si>
  <si>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</si>
  <si>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</si>
  <si>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</si>
  <si>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</si>
  <si>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</si>
  <si>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</si>
  <si>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</si>
  <si>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</si>
  <si>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</si>
  <si>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</si>
  <si>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</si>
  <si>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</si>
  <si>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</si>
  <si>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</si>
  <si>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</si>
  <si>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</si>
  <si>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</si>
  <si>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</si>
  <si>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</si>
  <si>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</si>
  <si>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</si>
  <si>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</si>
  <si>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</si>
  <si>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</si>
  <si>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</si>
  <si>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</si>
  <si>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</si>
  <si>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</si>
  <si>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</si>
  <si>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</si>
  <si>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</si>
  <si>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</si>
  <si>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</si>
  <si>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</si>
  <si>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</si>
  <si>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</si>
  <si>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</si>
  <si>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</si>
  <si>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</si>
  <si>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</si>
  <si>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</si>
  <si>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</si>
  <si>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</si>
  <si>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</si>
  <si>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</si>
  <si>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</si>
  <si>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</si>
  <si>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</si>
  <si>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</si>
  <si>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</si>
  <si>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</si>
  <si>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</si>
  <si>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</si>
  <si>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</si>
  <si>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</si>
  <si>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</si>
  <si>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</si>
  <si>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</si>
  <si>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</si>
  <si>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</si>
  <si>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</si>
  <si>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</si>
  <si>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</si>
  <si>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</si>
  <si>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</si>
  <si>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</si>
  <si>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</si>
  <si>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</si>
  <si>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</si>
  <si>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</si>
  <si>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</si>
  <si>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</si>
  <si>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</si>
  <si>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</si>
  <si>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</si>
  <si>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</si>
  <si>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</si>
  <si>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</si>
  <si>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</si>
  <si>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</si>
  <si>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</si>
  <si>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</si>
  <si>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</si>
  <si>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</si>
  <si>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</si>
  <si>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</si>
  <si>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</si>
  <si>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</si>
  <si>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</si>
  <si>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</si>
  <si>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</si>
  <si>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</si>
  <si>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</si>
  <si>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</si>
  <si>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</si>
  <si>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</si>
  <si>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</si>
  <si>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</si>
  <si>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</si>
  <si>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</si>
  <si>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</si>
  <si>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</si>
  <si>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</si>
  <si>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</si>
  <si>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</si>
  <si>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</si>
  <si>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</si>
  <si>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</si>
  <si>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</si>
  <si>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</si>
  <si>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</si>
  <si>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</si>
  <si>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</si>
  <si>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</si>
  <si>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</si>
  <si>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</si>
  <si>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</si>
  <si>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</si>
  <si>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</si>
  <si>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</si>
  <si>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</si>
  <si>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</si>
  <si>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</si>
  <si>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</si>
  <si>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</si>
  <si>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</si>
  <si>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</si>
  <si>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</si>
  <si>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</si>
  <si>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</si>
  <si>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</si>
  <si>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</si>
  <si>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</si>
  <si>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</si>
  <si>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</si>
  <si>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</si>
  <si>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</si>
  <si>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</si>
  <si>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</si>
  <si>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</si>
  <si>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</si>
  <si>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</si>
  <si>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</si>
  <si>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</si>
  <si>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</si>
  <si>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</si>
  <si>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</si>
  <si>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</si>
  <si>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</si>
  <si>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</si>
  <si>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</si>
  <si>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</si>
  <si>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</si>
  <si>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</si>
  <si>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</si>
  <si>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</si>
  <si>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</si>
  <si>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</si>
  <si>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</si>
  <si>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</si>
  <si>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</si>
  <si>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</si>
  <si>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</si>
  <si>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</si>
  <si>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</si>
  <si>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</si>
  <si>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</si>
  <si>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</si>
  <si>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</si>
  <si>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</si>
  <si>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</si>
  <si>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</si>
  <si>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</si>
  <si>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</si>
  <si>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</si>
  <si>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</si>
  <si>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</si>
  <si>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</si>
  <si>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</si>
  <si>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</si>
  <si>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</si>
  <si>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</si>
  <si>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</si>
  <si>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</si>
  <si>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</si>
  <si>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</si>
  <si>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</si>
  <si>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</si>
  <si>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</si>
  <si>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</si>
  <si>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</si>
  <si>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</si>
  <si>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</si>
  <si>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</si>
  <si>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</si>
  <si>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</si>
  <si>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</si>
  <si>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</si>
  <si>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</si>
  <si>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</si>
  <si>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</si>
  <si>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</si>
  <si>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</si>
  <si>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</si>
  <si>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</si>
  <si>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</si>
  <si>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</si>
  <si>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</si>
  <si>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</si>
  <si>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</si>
  <si>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</si>
  <si>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</si>
  <si>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</si>
  <si>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</si>
  <si>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</si>
  <si>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</si>
  <si>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</si>
  <si>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</si>
  <si>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</si>
  <si>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</si>
  <si>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</si>
  <si>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</si>
  <si>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</si>
  <si>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</si>
  <si>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</si>
  <si>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</si>
  <si>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</si>
  <si>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</si>
  <si>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</si>
  <si>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</si>
  <si>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</si>
  <si>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</si>
  <si>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</si>
  <si>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</si>
  <si>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</si>
  <si>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</si>
  <si>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</si>
  <si>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</si>
  <si>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</si>
  <si>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</si>
  <si>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</si>
  <si>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</si>
  <si>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</si>
  <si>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</si>
  <si>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</si>
  <si>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</si>
  <si>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</si>
  <si>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</si>
  <si>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</si>
  <si>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</si>
  <si>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</si>
  <si>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</si>
  <si>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</si>
  <si>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</si>
  <si>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</si>
  <si>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</si>
  <si>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</si>
  <si>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</si>
  <si>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</si>
  <si>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</si>
  <si>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</si>
  <si>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</si>
  <si>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</si>
  <si>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</si>
  <si>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</si>
  <si>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</si>
  <si>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</si>
  <si>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</si>
  <si>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</si>
  <si>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</si>
  <si>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</si>
  <si>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</si>
  <si>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</si>
  <si>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</si>
  <si>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</si>
  <si>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</si>
  <si>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</si>
  <si>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</si>
  <si>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</si>
  <si>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</si>
  <si>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</si>
  <si>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</si>
  <si>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</si>
  <si>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</si>
  <si>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</si>
  <si>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</si>
  <si>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</si>
  <si>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</si>
  <si>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</si>
  <si>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</si>
  <si>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</si>
  <si>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</si>
  <si>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</si>
  <si>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</si>
  <si>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</si>
  <si>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</si>
  <si>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</si>
  <si>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</si>
  <si>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</si>
  <si>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</si>
  <si>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</si>
  <si>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</si>
  <si>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</si>
  <si>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</si>
  <si>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</si>
  <si>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</si>
  <si>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</si>
  <si>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</si>
  <si>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</si>
  <si>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</si>
  <si>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</si>
  <si>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</si>
  <si>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</si>
  <si>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</si>
  <si>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</si>
  <si>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</si>
  <si>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</si>
  <si>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</si>
  <si>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</si>
  <si>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</si>
  <si>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</si>
  <si>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</si>
  <si>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</si>
  <si>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</si>
  <si>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</si>
  <si>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</si>
  <si>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</si>
  <si>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</si>
  <si>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</si>
  <si>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</si>
  <si>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</si>
  <si>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</si>
  <si>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</si>
  <si>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</si>
  <si>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</si>
  <si>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</si>
  <si>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</si>
  <si>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</si>
  <si>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</si>
  <si>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</si>
  <si>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</si>
  <si>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</si>
  <si>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</si>
  <si>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</si>
  <si>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</si>
  <si>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</si>
  <si>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</si>
  <si>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</si>
  <si>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</si>
  <si>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</si>
  <si>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</si>
  <si>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</si>
  <si>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</si>
  <si>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</si>
  <si>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</si>
  <si>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</si>
  <si>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</si>
  <si>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</si>
  <si>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</si>
  <si>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</si>
  <si>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</si>
  <si>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</si>
  <si>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</si>
  <si>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</si>
  <si>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</si>
  <si>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</si>
  <si>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</si>
  <si>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</si>
  <si>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</si>
  <si>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</si>
  <si>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</si>
  <si>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</si>
  <si>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</si>
  <si>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</si>
  <si>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</si>
  <si>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</si>
  <si>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</si>
  <si>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</si>
  <si>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</si>
  <si>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</si>
  <si>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</si>
  <si>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</si>
  <si>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</si>
  <si>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</si>
  <si>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</si>
  <si>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</si>
  <si>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</si>
  <si>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</si>
  <si>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</si>
  <si>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</si>
  <si>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</si>
  <si>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</si>
  <si>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</si>
  <si>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</si>
  <si>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</si>
  <si>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</si>
  <si>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</si>
  <si>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</si>
  <si>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</si>
  <si>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</si>
  <si>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</si>
  <si>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</si>
  <si>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</si>
  <si>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</si>
  <si>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</si>
  <si>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</si>
  <si>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</si>
  <si>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</si>
  <si>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</si>
  <si>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</si>
  <si>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</si>
  <si>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</si>
  <si>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</si>
  <si>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</si>
  <si>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</si>
  <si>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</si>
  <si>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</si>
  <si>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</si>
  <si>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</si>
  <si>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</si>
  <si>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</si>
  <si>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</si>
  <si>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</si>
  <si>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</si>
  <si>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</si>
  <si>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</si>
  <si>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</si>
  <si>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</si>
  <si>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</si>
  <si>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</si>
  <si>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</si>
  <si>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</si>
  <si>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</si>
  <si>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</si>
  <si>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</si>
  <si>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</si>
  <si>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</si>
  <si>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</si>
  <si>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</si>
  <si>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</si>
  <si>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</si>
  <si>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</si>
  <si>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</si>
  <si>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</si>
  <si>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</si>
  <si>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</si>
  <si>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</si>
  <si>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</si>
  <si>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</si>
  <si>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</si>
  <si>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</si>
  <si>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</si>
  <si>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</si>
  <si>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</si>
  <si>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</si>
  <si>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</si>
  <si>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</si>
  <si>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</si>
  <si>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</si>
  <si>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</si>
  <si>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</si>
  <si>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</si>
  <si>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</si>
  <si>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</si>
  <si>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</si>
  <si>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</si>
  <si>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</si>
  <si>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</si>
  <si>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</si>
  <si>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</si>
  <si>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</si>
  <si>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</si>
  <si>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</si>
  <si>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</si>
  <si>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</si>
  <si>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</si>
  <si>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</si>
  <si>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</si>
  <si>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</si>
  <si>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</si>
  <si>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</si>
  <si>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</si>
  <si>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</si>
  <si>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</si>
  <si>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</si>
  <si>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</si>
  <si>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</si>
  <si>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</si>
  <si>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</si>
  <si>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</si>
  <si>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</si>
  <si>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</si>
  <si>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</si>
  <si>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</si>
  <si>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</si>
  <si>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</si>
  <si>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</si>
  <si>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</si>
  <si>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</si>
  <si>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</si>
  <si>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</si>
  <si>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</si>
  <si>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</si>
  <si>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</si>
  <si>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</si>
  <si>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</si>
  <si>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</si>
  <si>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</si>
  <si>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</si>
  <si>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</si>
  <si>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</si>
  <si>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</si>
  <si>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</si>
  <si>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</si>
  <si>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</si>
  <si>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</si>
  <si>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</si>
  <si>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</si>
  <si>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</si>
  <si>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</si>
  <si>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</si>
  <si>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</si>
  <si>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</si>
  <si>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</si>
  <si>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</si>
  <si>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</si>
  <si>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</si>
  <si>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</si>
  <si>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</si>
  <si>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</si>
  <si>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</si>
  <si>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</si>
  <si>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</si>
  <si>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</si>
  <si>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</si>
  <si>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</si>
  <si>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</si>
  <si>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</si>
  <si>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</si>
  <si>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</si>
  <si>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</si>
  <si>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</si>
  <si>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</si>
  <si>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</si>
  <si>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</si>
  <si>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</si>
  <si>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</si>
  <si>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</si>
  <si>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</si>
  <si>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</si>
  <si>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</si>
  <si>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</si>
  <si>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</si>
  <si>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</si>
  <si>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</si>
  <si>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</si>
  <si>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</si>
  <si>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</si>
  <si>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</si>
  <si>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</si>
  <si>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</si>
  <si>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</si>
  <si>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</si>
  <si>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</si>
  <si>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</si>
  <si>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</si>
  <si>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</si>
  <si>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</si>
  <si>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</si>
  <si>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</si>
  <si>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</si>
  <si>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</si>
  <si>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</si>
  <si>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</si>
  <si>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</si>
  <si>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</si>
  <si>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</si>
  <si>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</si>
  <si>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</si>
  <si>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</si>
  <si>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</si>
  <si>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</si>
  <si>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</si>
  <si>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</si>
  <si>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</si>
  <si>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</si>
  <si>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</si>
  <si>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</si>
  <si>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</si>
  <si>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</si>
  <si>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</si>
  <si>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</si>
  <si>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</si>
  <si>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</si>
  <si>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</si>
  <si>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</si>
  <si>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</si>
  <si>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</si>
  <si>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</si>
  <si>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</si>
  <si>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</si>
  <si>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</si>
  <si>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</si>
  <si>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</si>
  <si>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</si>
  <si>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</si>
  <si>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</si>
  <si>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</si>
  <si>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</si>
  <si>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</si>
  <si>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</si>
  <si>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</si>
  <si>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</si>
  <si>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</si>
  <si>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</si>
  <si>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</si>
  <si>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</si>
  <si>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</si>
  <si>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</si>
  <si>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</si>
  <si>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</si>
  <si>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</si>
  <si>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</si>
  <si>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</si>
  <si>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</si>
  <si>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</si>
  <si>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</si>
  <si>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</si>
  <si>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</si>
  <si>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</si>
  <si>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</si>
  <si>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</si>
  <si>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</si>
  <si>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</si>
  <si>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</si>
  <si>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</si>
  <si>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</si>
  <si>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</si>
  <si>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</si>
  <si>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</si>
  <si>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</si>
  <si>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</si>
  <si>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</si>
  <si>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</si>
  <si>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</si>
  <si>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</si>
  <si>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</si>
  <si>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</si>
  <si>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</si>
  <si>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</si>
  <si>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</si>
  <si>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</si>
  <si>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</si>
  <si>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</si>
  <si>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</si>
  <si>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</si>
  <si>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</si>
  <si>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</si>
  <si>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</si>
  <si>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</si>
  <si>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</si>
  <si>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</si>
  <si>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</si>
  <si>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</si>
  <si>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</si>
  <si>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</si>
  <si>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</si>
  <si>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</si>
  <si>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</si>
  <si>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</si>
  <si>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</si>
  <si>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</si>
  <si>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</si>
  <si>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</si>
  <si>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</si>
  <si>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</si>
  <si>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</si>
  <si>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</si>
  <si>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</si>
  <si>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</si>
  <si>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</si>
  <si>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</si>
  <si>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</si>
  <si>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</si>
  <si>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</si>
  <si>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</si>
  <si>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</si>
  <si>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</si>
  <si>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</si>
  <si>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</si>
  <si>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</si>
  <si>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</si>
  <si>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</si>
  <si>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</si>
  <si>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</si>
  <si>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</si>
  <si>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</si>
  <si>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</si>
  <si>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</si>
  <si>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</si>
  <si>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</si>
  <si>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</si>
  <si>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</si>
  <si>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</si>
  <si>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</si>
  <si>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</si>
  <si>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</si>
  <si>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</si>
  <si>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</si>
  <si>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</si>
  <si>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</si>
  <si>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</si>
  <si>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</si>
  <si>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</si>
  <si>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</si>
  <si>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</si>
  <si>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</si>
  <si>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</si>
  <si>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</si>
  <si>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</si>
  <si>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</si>
  <si>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</si>
  <si>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</si>
  <si>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</si>
  <si>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</si>
  <si>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</si>
  <si>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</si>
  <si>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</si>
  <si>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</si>
  <si>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</si>
  <si>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</si>
  <si>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</si>
  <si>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</si>
  <si>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</si>
  <si>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</si>
  <si>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</si>
  <si>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</si>
  <si>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</si>
  <si>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</si>
  <si>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</si>
  <si>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</si>
  <si>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</si>
  <si>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</si>
  <si>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</si>
  <si>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</si>
  <si>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</si>
  <si>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</si>
  <si>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</si>
  <si>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</si>
  <si>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</si>
  <si>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</si>
  <si>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</si>
  <si>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</si>
  <si>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</si>
  <si>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</si>
  <si>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</si>
  <si>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</si>
  <si>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</si>
  <si>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</si>
  <si>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</si>
  <si>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</si>
  <si>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</si>
  <si>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</si>
  <si>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</si>
  <si>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</si>
  <si>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</si>
  <si>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</si>
  <si>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</si>
  <si>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</si>
  <si>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</si>
  <si>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</si>
  <si>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</si>
  <si>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</si>
  <si>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</si>
  <si>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</si>
  <si>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</si>
  <si>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</si>
  <si>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</si>
  <si>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</si>
  <si>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</si>
  <si>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</si>
  <si>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</si>
  <si>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</si>
  <si>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</si>
  <si>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</si>
  <si>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</si>
  <si>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</si>
  <si>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</si>
  <si>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</si>
  <si>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</si>
  <si>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</si>
  <si>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</si>
  <si>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</si>
  <si>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</si>
  <si>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</si>
  <si>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</si>
  <si>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</si>
  <si>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</si>
  <si>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</si>
  <si>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</si>
  <si>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</si>
  <si>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</si>
  <si>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</si>
  <si>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</si>
  <si>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</si>
  <si>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</si>
  <si>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</si>
  <si>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</si>
  <si>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</si>
  <si>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</si>
  <si>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</si>
  <si>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</si>
  <si>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</si>
  <si>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</si>
  <si>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</si>
  <si>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</si>
  <si>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</si>
  <si>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</si>
  <si>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</si>
  <si>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</si>
  <si>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</si>
  <si>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</si>
  <si>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</si>
  <si>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</si>
  <si>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</si>
  <si>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</si>
  <si>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</si>
  <si>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</si>
  <si>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</si>
  <si>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</si>
  <si>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</si>
  <si>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</si>
  <si>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</si>
  <si>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</si>
  <si>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</si>
  <si>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</si>
  <si>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</si>
  <si>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</si>
  <si>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</si>
  <si>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</si>
  <si>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</si>
  <si>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</si>
  <si>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</si>
  <si>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</si>
  <si>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</si>
  <si>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</si>
  <si>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</si>
  <si>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</si>
  <si>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</si>
  <si>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</si>
  <si>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</si>
  <si>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</si>
  <si>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</si>
  <si>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</si>
  <si>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</si>
  <si>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</si>
  <si>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</si>
  <si>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</si>
  <si>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</si>
  <si>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</si>
  <si>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</si>
  <si>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</si>
  <si>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</si>
  <si>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</si>
  <si>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</si>
  <si>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</si>
  <si>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</si>
  <si>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</si>
  <si>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</si>
  <si>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</si>
  <si>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</si>
  <si>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</si>
  <si>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</si>
  <si>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</si>
  <si>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</si>
  <si>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</si>
  <si>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</si>
  <si>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</si>
  <si>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</si>
  <si>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</si>
  <si>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</si>
  <si>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</si>
  <si>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</si>
  <si>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</si>
  <si>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</si>
  <si>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</si>
  <si>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</si>
  <si>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</si>
  <si>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</si>
  <si>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</si>
  <si>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</si>
  <si>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</si>
  <si>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</si>
  <si>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</si>
  <si>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</si>
  <si>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</si>
  <si>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</si>
  <si>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</si>
  <si>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</si>
  <si>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</si>
  <si>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</si>
  <si>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</si>
  <si>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</si>
  <si>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</si>
  <si>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</si>
  <si>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</si>
  <si>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</si>
  <si>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</si>
  <si>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</si>
  <si>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</si>
  <si>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</si>
  <si>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</si>
  <si>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</si>
  <si>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</si>
  <si>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</si>
  <si>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</si>
  <si>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</si>
  <si>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</si>
  <si>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</si>
  <si>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</si>
  <si>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</si>
  <si>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</si>
  <si>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</si>
  <si>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</si>
  <si>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</si>
  <si>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</si>
  <si>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</si>
  <si>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</si>
  <si>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</si>
  <si>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</si>
  <si>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</si>
  <si>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</si>
  <si>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</si>
  <si>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</si>
  <si>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</si>
  <si>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</si>
  <si>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</si>
  <si>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</si>
  <si>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</si>
  <si>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</si>
  <si>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</si>
  <si>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</si>
  <si>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</si>
  <si>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</si>
  <si>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</si>
  <si>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</si>
  <si>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</si>
  <si>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</si>
  <si>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</si>
  <si>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</si>
  <si>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</si>
  <si>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</si>
  <si>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</si>
  <si>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</si>
  <si>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</si>
  <si>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</si>
  <si>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</si>
  <si>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</si>
  <si>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</si>
  <si>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</si>
  <si>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</si>
  <si>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</si>
  <si>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</si>
  <si>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</si>
  <si>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</si>
  <si>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</si>
  <si>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</si>
  <si>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</si>
  <si>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</si>
  <si>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</si>
  <si>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</si>
  <si>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</si>
  <si>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</si>
  <si>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</si>
  <si>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</si>
  <si>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</si>
  <si>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</si>
  <si>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</si>
  <si>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</si>
  <si>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</si>
  <si>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</si>
  <si>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</si>
  <si>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</si>
  <si>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</si>
  <si>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</si>
  <si>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</si>
  <si>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</si>
  <si>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</si>
  <si>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</si>
  <si>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</si>
  <si>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</si>
  <si>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</si>
  <si>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</si>
  <si>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</si>
  <si>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</si>
  <si>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</si>
  <si>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</si>
  <si>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</si>
  <si>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</si>
  <si>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</si>
  <si>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</si>
  <si>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</si>
  <si>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</si>
  <si>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</si>
  <si>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</si>
  <si>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</si>
  <si>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</si>
  <si>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</si>
  <si>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</si>
  <si>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</si>
  <si>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</si>
  <si>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</si>
  <si>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</si>
  <si>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</si>
  <si>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</si>
  <si>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</si>
  <si>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</si>
  <si>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</si>
  <si>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</si>
  <si>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</si>
  <si>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</si>
  <si>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</si>
  <si>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</si>
  <si>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</si>
  <si>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</si>
  <si>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</si>
  <si>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</si>
  <si>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</si>
  <si>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</si>
  <si>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</si>
  <si>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</si>
  <si>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</si>
  <si>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</si>
  <si>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</si>
  <si>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</si>
  <si>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</si>
  <si>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</si>
  <si>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</si>
  <si>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</si>
  <si>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</si>
  <si>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</si>
  <si>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</si>
  <si>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</si>
  <si>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</si>
  <si>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</si>
  <si>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</si>
  <si>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</si>
  <si>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</si>
  <si>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</si>
  <si>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</si>
  <si>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</si>
  <si>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</si>
  <si>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</si>
  <si>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</si>
  <si>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</si>
  <si>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</si>
  <si>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</si>
  <si>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</si>
  <si>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</si>
  <si>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</si>
  <si>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</si>
  <si>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</si>
  <si>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</si>
  <si>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</si>
  <si>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</si>
  <si>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</si>
  <si>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</si>
  <si>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</si>
  <si>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</si>
  <si>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</si>
  <si>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</si>
  <si>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</si>
  <si>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</si>
  <si>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</si>
  <si>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</si>
  <si>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</si>
  <si>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</si>
  <si>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</si>
  <si>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</si>
  <si>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</si>
  <si>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</si>
  <si>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</si>
  <si>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</si>
  <si>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</si>
  <si>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</si>
  <si>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</si>
  <si>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</si>
  <si>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</si>
  <si>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</si>
  <si>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</si>
  <si>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</si>
  <si>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</si>
  <si>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</si>
  <si>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</si>
  <si>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</si>
  <si>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</si>
  <si>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</si>
  <si>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</si>
  <si>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</si>
  <si>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</si>
  <si>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</si>
  <si>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</si>
  <si>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</si>
  <si>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</si>
  <si>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</si>
  <si>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</si>
  <si>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</si>
  <si>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</si>
  <si>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</si>
  <si>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</si>
  <si>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</si>
  <si>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</si>
  <si>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</si>
  <si>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</si>
  <si>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</si>
  <si>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</si>
  <si>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</si>
  <si>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</si>
  <si>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</si>
  <si>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</si>
  <si>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</si>
  <si>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</si>
  <si>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</si>
  <si>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</si>
  <si>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</si>
  <si>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</si>
  <si>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</si>
  <si>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</si>
  <si>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</si>
  <si>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</si>
  <si>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</si>
  <si>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</si>
  <si>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</si>
  <si>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</si>
  <si>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</si>
  <si>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</si>
  <si>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</si>
  <si>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</si>
  <si>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</si>
  <si>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</si>
  <si>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</si>
  <si>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</si>
  <si>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</si>
  <si>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</si>
  <si>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</si>
  <si>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</si>
  <si>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</si>
  <si>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</si>
  <si>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</si>
  <si>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</si>
  <si>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</si>
  <si>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</si>
  <si>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</si>
  <si>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</si>
  <si>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</si>
  <si>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</si>
  <si>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</si>
  <si>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</si>
  <si>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</si>
  <si>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</si>
  <si>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</si>
  <si>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</si>
  <si>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</si>
  <si>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</si>
  <si>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</si>
  <si>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</si>
  <si>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</si>
  <si>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</si>
  <si>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</si>
  <si>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</si>
  <si>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</si>
  <si>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</si>
  <si>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</si>
  <si>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</si>
  <si>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</si>
  <si>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</si>
  <si>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</si>
  <si>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</si>
  <si>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</si>
  <si>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</si>
  <si>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</si>
  <si>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</si>
  <si>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</si>
  <si>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</si>
  <si>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</si>
  <si>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</si>
  <si>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</si>
  <si>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</si>
  <si>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</si>
  <si>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</si>
  <si>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</si>
  <si>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</si>
  <si>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</si>
  <si>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</si>
  <si>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</si>
  <si>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</si>
  <si>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</si>
  <si>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</si>
  <si>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</si>
  <si>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</si>
  <si>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</si>
  <si>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</si>
  <si>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</si>
  <si>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</si>
  <si>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</si>
  <si>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</si>
  <si>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</si>
  <si>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</si>
  <si>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</si>
  <si>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</si>
  <si>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</si>
  <si>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</si>
  <si>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</si>
  <si>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</si>
  <si>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</si>
  <si>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</si>
  <si>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</si>
  <si>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</si>
  <si>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</si>
  <si>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</si>
  <si>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</si>
  <si>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</si>
  <si>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</si>
  <si>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</si>
  <si>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</si>
  <si>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</si>
  <si>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</si>
  <si>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</si>
  <si>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</si>
  <si>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</si>
  <si>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</si>
  <si>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</si>
  <si>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</si>
  <si>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</si>
  <si>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</si>
  <si>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</si>
  <si>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</si>
  <si>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</si>
  <si>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</si>
  <si>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</si>
  <si>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</si>
  <si>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</si>
  <si>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</si>
  <si>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</si>
  <si>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</si>
  <si>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</si>
  <si>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</si>
  <si>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</si>
  <si>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</si>
  <si>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</si>
  <si>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</si>
  <si>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</si>
  <si>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</si>
  <si>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</si>
  <si>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</si>
  <si>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</si>
  <si>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</si>
  <si>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</si>
  <si>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</si>
  <si>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</si>
  <si>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</si>
  <si>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</si>
  <si>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</si>
  <si>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</si>
  <si>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</si>
  <si>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</si>
  <si>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</si>
  <si>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</si>
  <si>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</si>
  <si>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</si>
  <si>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</si>
  <si>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</si>
  <si>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</si>
  <si>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</si>
  <si>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</si>
  <si>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</si>
  <si>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</si>
  <si>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</si>
  <si>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</si>
  <si>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</si>
  <si>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</si>
  <si>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</si>
  <si>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</si>
  <si>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</si>
  <si>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</si>
  <si>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</si>
  <si>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</si>
  <si>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</si>
  <si>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</si>
  <si>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</si>
  <si>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</si>
  <si>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</si>
  <si>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</si>
  <si>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</si>
  <si>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</si>
  <si>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</si>
  <si>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</si>
  <si>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</si>
  <si>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</si>
  <si>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</si>
  <si>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</si>
  <si>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</si>
  <si>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</si>
  <si>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</si>
  <si>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</si>
  <si>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</si>
  <si>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</si>
  <si>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</si>
  <si>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</si>
  <si>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</si>
  <si>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</si>
  <si>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</si>
  <si>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</si>
  <si>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</si>
  <si>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</si>
  <si>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</si>
  <si>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</si>
  <si>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</si>
  <si>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</si>
  <si>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</si>
  <si>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</si>
  <si>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</si>
  <si>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</si>
  <si>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</si>
  <si>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</si>
  <si>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</si>
  <si>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</si>
  <si>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</si>
  <si>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</si>
  <si>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</si>
  <si>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</si>
  <si>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</si>
  <si>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</si>
  <si>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</si>
  <si>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</si>
  <si>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</si>
  <si>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</si>
  <si>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</si>
  <si>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</si>
  <si>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</si>
  <si>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</si>
  <si>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</si>
  <si>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</si>
  <si>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</si>
  <si>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</si>
  <si>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</si>
  <si>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</si>
  <si>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</si>
  <si>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</si>
  <si>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</si>
  <si>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</si>
  <si>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</si>
  <si>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</si>
  <si>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</si>
  <si>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</si>
  <si>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</si>
  <si>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</si>
  <si>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</si>
  <si>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</si>
  <si>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</si>
  <si>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</si>
  <si>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</si>
  <si>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</si>
  <si>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</si>
  <si>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</si>
  <si>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</si>
  <si>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</si>
  <si>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</si>
  <si>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</si>
  <si>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</si>
  <si>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</si>
  <si>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</si>
  <si>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</si>
  <si>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</si>
  <si>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</si>
  <si>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</si>
  <si>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</si>
  <si>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</si>
  <si>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</si>
  <si>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</si>
  <si>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</si>
  <si>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</si>
  <si>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</si>
  <si>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</si>
  <si>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</si>
  <si>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</si>
  <si>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</si>
  <si>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</si>
  <si>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</si>
  <si>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</si>
  <si>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</si>
  <si>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</si>
  <si>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</si>
  <si>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</si>
  <si>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</si>
  <si>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</si>
  <si>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</si>
  <si>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</si>
  <si>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</si>
  <si>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</si>
  <si>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</si>
  <si>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</si>
  <si>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</si>
  <si>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</si>
  <si>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</si>
  <si>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</si>
  <si>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</si>
  <si>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</si>
  <si>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</si>
  <si>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</si>
  <si>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</si>
  <si>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</si>
  <si>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</si>
  <si>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</si>
  <si>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</si>
  <si>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</si>
  <si>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</si>
  <si>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</si>
  <si>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</si>
  <si>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</si>
  <si>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</si>
  <si>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</si>
  <si>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</si>
  <si>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</si>
  <si>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</si>
  <si>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</si>
  <si>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</si>
  <si>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</si>
  <si>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</si>
  <si>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</si>
  <si>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</si>
  <si>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</si>
  <si>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</si>
  <si>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</si>
  <si>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</si>
  <si>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</si>
  <si>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</si>
  <si>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</si>
  <si>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</si>
  <si>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</si>
  <si>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</si>
  <si>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</si>
  <si>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</si>
  <si>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</si>
  <si>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</si>
  <si>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</si>
  <si>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</si>
  <si>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</si>
  <si>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</si>
  <si>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</si>
  <si>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</si>
  <si>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</si>
  <si>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</si>
  <si>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</si>
  <si>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</si>
  <si>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</si>
  <si>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</si>
  <si>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</si>
  <si>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</si>
  <si>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</si>
  <si>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</si>
  <si>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</si>
  <si>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</si>
  <si>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</si>
  <si>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</si>
  <si>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</si>
  <si>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</si>
  <si>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</si>
  <si>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</si>
  <si>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</si>
  <si>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</si>
  <si>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</si>
  <si>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</si>
  <si>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</si>
  <si>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</si>
  <si>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</si>
  <si>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</si>
  <si>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</si>
  <si>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</si>
  <si>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</si>
  <si>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</si>
  <si>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</si>
  <si>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</si>
  <si>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</si>
  <si>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</si>
  <si>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</si>
  <si>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</si>
  <si>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</si>
  <si>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</si>
  <si>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</si>
  <si>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</si>
  <si>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</si>
  <si>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</si>
  <si>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</si>
  <si>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</si>
  <si>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</si>
  <si>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</si>
  <si>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</si>
  <si>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</si>
  <si>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</si>
  <si>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</si>
  <si>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</si>
  <si>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</si>
  <si>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</si>
  <si>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</si>
  <si>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</si>
  <si>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</si>
  <si>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</si>
  <si>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</si>
  <si>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</si>
  <si>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</si>
  <si>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</si>
  <si>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</si>
  <si>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</si>
  <si>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</si>
  <si>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</si>
  <si>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</si>
  <si>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</si>
  <si>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</si>
  <si>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</si>
  <si>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</si>
  <si>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</si>
  <si>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</si>
  <si>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</si>
  <si>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</si>
  <si>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</si>
  <si>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</si>
  <si>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</si>
  <si>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</si>
  <si>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</si>
  <si>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</si>
  <si>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</si>
  <si>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</si>
  <si>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</si>
  <si>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</si>
  <si>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</si>
  <si>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</si>
  <si>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</si>
  <si>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</si>
  <si>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</si>
  <si>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</si>
  <si>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</si>
  <si>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</si>
  <si>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</si>
  <si>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</si>
  <si>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</si>
  <si>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</si>
  <si>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</si>
  <si>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</si>
  <si>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</si>
  <si>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</si>
  <si>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</si>
  <si>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</si>
  <si>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</si>
  <si>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</si>
  <si>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</si>
  <si>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</si>
  <si>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</si>
  <si>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</si>
  <si>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</si>
  <si>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</si>
  <si>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</si>
  <si>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</si>
  <si>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</si>
  <si>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</si>
  <si>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</si>
  <si>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</si>
  <si>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</si>
  <si>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</si>
  <si>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</si>
  <si>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</si>
  <si>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</si>
  <si>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</si>
  <si>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</si>
  <si>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</si>
  <si>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</si>
  <si>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</si>
  <si>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</si>
  <si>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</si>
  <si>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</si>
  <si>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</si>
  <si>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</si>
  <si>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</si>
  <si>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</si>
  <si>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</si>
  <si>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</si>
  <si>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</si>
  <si>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</si>
  <si>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</si>
  <si>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</si>
  <si>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</si>
  <si>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</si>
  <si>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</si>
  <si>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</si>
  <si>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</si>
  <si>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</si>
  <si>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</si>
  <si>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</si>
  <si>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</si>
  <si>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</si>
  <si>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</si>
  <si>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</si>
  <si>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</si>
  <si>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</si>
  <si>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</si>
  <si>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</si>
  <si>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</si>
  <si>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</si>
  <si>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</si>
  <si>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</si>
  <si>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</si>
  <si>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</si>
  <si>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</si>
  <si>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</si>
  <si>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</si>
  <si>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</si>
  <si>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</si>
  <si>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</si>
  <si>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</si>
  <si>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</si>
  <si>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</si>
  <si>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</si>
  <si>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</si>
  <si>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</si>
  <si>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</si>
  <si>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</si>
  <si>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</si>
  <si>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</si>
  <si>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</si>
  <si>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</si>
  <si>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</si>
  <si>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</si>
  <si>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</si>
  <si>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</si>
  <si>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</si>
  <si>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</si>
  <si>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</si>
  <si>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</si>
  <si>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</si>
  <si>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</si>
  <si>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</si>
  <si>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</si>
  <si>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</si>
  <si>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</si>
  <si>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</si>
  <si>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</si>
  <si>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</si>
  <si>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</si>
  <si>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</si>
  <si>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</si>
  <si>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</si>
  <si>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</si>
  <si>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</si>
  <si>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</si>
  <si>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</si>
  <si>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</si>
  <si>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</si>
  <si>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</si>
  <si>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</si>
  <si>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</si>
  <si>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</si>
  <si>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</si>
  <si>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</si>
  <si>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</si>
  <si>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</si>
  <si>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</si>
  <si>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</si>
  <si>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</si>
  <si>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</si>
  <si>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</si>
  <si>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</si>
  <si>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</si>
  <si>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</si>
  <si>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</si>
  <si>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</si>
  <si>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</si>
  <si>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</si>
  <si>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</si>
  <si>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</si>
  <si>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</si>
  <si>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</si>
  <si>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</si>
  <si>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</si>
  <si>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</si>
  <si>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</si>
  <si>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</si>
  <si>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</si>
  <si>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</si>
  <si>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</si>
  <si>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</si>
  <si>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</si>
  <si>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</si>
  <si>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</si>
  <si>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</si>
  <si>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</si>
  <si>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</si>
  <si>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</si>
  <si>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</si>
  <si>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</si>
  <si>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</si>
  <si>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</si>
  <si>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</si>
  <si>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</si>
  <si>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</si>
  <si>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</si>
  <si>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</si>
  <si>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</si>
  <si>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</si>
  <si>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</si>
  <si>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</si>
  <si>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</si>
  <si>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</si>
  <si>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</si>
  <si>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</si>
  <si>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</si>
  <si>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</si>
  <si>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</si>
  <si>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</si>
  <si>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</si>
  <si>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</si>
  <si>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</si>
  <si>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</si>
  <si>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</si>
  <si>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</si>
  <si>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</si>
  <si>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</si>
  <si>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</si>
  <si>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</si>
  <si>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</si>
  <si>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</si>
  <si>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</si>
  <si>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</si>
  <si>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</si>
  <si>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</si>
  <si>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</si>
  <si>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</si>
  <si>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</si>
  <si>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</si>
  <si>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</si>
  <si>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</si>
  <si>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</si>
  <si>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</si>
  <si>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</si>
  <si>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</si>
  <si>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</si>
  <si>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</si>
  <si>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</si>
  <si>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</si>
  <si>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</si>
  <si>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</si>
  <si>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</si>
  <si>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</si>
  <si>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</si>
  <si>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</si>
  <si>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</si>
  <si>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</si>
  <si>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</si>
  <si>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</si>
  <si>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</si>
  <si>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</si>
  <si>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</si>
  <si>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</si>
  <si>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</si>
  <si>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</si>
  <si>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</si>
  <si>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</si>
  <si>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</si>
  <si>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</si>
  <si>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</si>
  <si>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</si>
  <si>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</si>
  <si>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</si>
  <si>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</si>
  <si>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</si>
  <si>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</si>
  <si>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</si>
  <si>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</si>
  <si>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</si>
  <si>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</si>
  <si>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</si>
  <si>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</si>
  <si>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</si>
  <si>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</si>
  <si>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</si>
  <si>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</si>
  <si>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</si>
  <si>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</si>
  <si>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</si>
  <si>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</si>
  <si>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</si>
  <si>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</si>
  <si>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</si>
  <si>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</si>
  <si>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</si>
  <si>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</si>
  <si>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</si>
  <si>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</si>
  <si>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</si>
  <si>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</si>
  <si>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</si>
  <si>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</si>
  <si>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</si>
  <si>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</si>
  <si>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</si>
  <si>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</si>
  <si>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</si>
  <si>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</si>
  <si>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</si>
  <si>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</si>
  <si>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</si>
  <si>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</si>
  <si>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</si>
  <si>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</si>
  <si>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</si>
  <si>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</si>
  <si>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</si>
  <si>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</si>
  <si>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</si>
  <si>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</si>
  <si>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</si>
  <si>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</si>
  <si>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</si>
  <si>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</si>
  <si>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</si>
  <si>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</si>
  <si>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</si>
  <si>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</si>
  <si>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</si>
  <si>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</si>
  <si>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</si>
  <si>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</si>
  <si>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</si>
  <si>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</si>
  <si>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</si>
  <si>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</si>
  <si>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</si>
  <si>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</si>
  <si>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</si>
  <si>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</si>
  <si>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</si>
  <si>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</si>
  <si>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</si>
  <si>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</si>
  <si>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</si>
  <si>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</si>
  <si>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</si>
  <si>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</si>
  <si>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</si>
  <si>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</si>
  <si>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</si>
  <si>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</si>
  <si>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</si>
  <si>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</si>
  <si>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</si>
  <si>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</si>
  <si>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</si>
  <si>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</si>
  <si>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</si>
  <si>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</si>
  <si>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</si>
  <si>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</si>
  <si>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</si>
  <si>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</si>
  <si>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</si>
  <si>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</si>
  <si>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</si>
  <si>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</si>
  <si>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</si>
  <si>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</si>
  <si>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</si>
  <si>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</si>
  <si>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</si>
  <si>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</si>
  <si>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</si>
  <si>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</si>
  <si>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</si>
  <si>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</si>
  <si>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</si>
  <si>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</si>
  <si>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</si>
  <si>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</si>
  <si>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</si>
  <si>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</si>
  <si>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</si>
  <si>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</si>
  <si>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</si>
  <si>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</si>
  <si>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</si>
  <si>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</si>
  <si>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</si>
  <si>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</si>
  <si>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</si>
  <si>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</si>
  <si>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</si>
  <si>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</si>
  <si>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</si>
  <si>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</si>
  <si>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</si>
  <si>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</si>
  <si>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</si>
  <si>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</si>
  <si>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</si>
  <si>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</si>
  <si>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</si>
  <si>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</si>
  <si>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</si>
  <si>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</si>
  <si>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</si>
  <si>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</si>
  <si>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</si>
  <si>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</si>
  <si>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</si>
  <si>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</si>
  <si>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</si>
  <si>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</si>
  <si>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</si>
  <si>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</si>
  <si>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</si>
  <si>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</si>
  <si>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</si>
  <si>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</si>
  <si>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</si>
  <si>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</si>
  <si>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</si>
  <si>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</si>
  <si>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</si>
  <si>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</si>
  <si>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</si>
  <si>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</si>
  <si>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</si>
  <si>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</si>
  <si>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</si>
  <si>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</si>
  <si>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</si>
  <si>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</si>
  <si>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</si>
  <si>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</si>
  <si>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</si>
  <si>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</si>
  <si>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</si>
  <si>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</si>
  <si>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</si>
  <si>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</si>
  <si>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</si>
  <si>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</si>
  <si>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</si>
  <si>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</si>
  <si>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</si>
  <si>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</si>
  <si>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</si>
  <si>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</si>
  <si>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</si>
  <si>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</si>
  <si>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</si>
  <si>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</si>
  <si>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</si>
  <si>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</si>
  <si>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</si>
  <si>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</si>
  <si>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</si>
  <si>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</si>
  <si>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</si>
  <si>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</si>
  <si>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</si>
  <si>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</si>
  <si>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</si>
  <si>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</si>
  <si>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</si>
  <si>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</si>
  <si>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</si>
  <si>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</si>
  <si>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</si>
  <si>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</si>
  <si>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</si>
  <si>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</si>
  <si>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</si>
  <si>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</si>
  <si>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</si>
  <si>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</si>
  <si>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</si>
  <si>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</si>
  <si>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</si>
  <si>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</si>
  <si>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</si>
  <si>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</si>
  <si>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</si>
  <si>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</si>
  <si>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</si>
  <si>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</si>
  <si>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</si>
  <si>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</si>
  <si>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</si>
  <si>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</si>
  <si>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</si>
  <si>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</si>
  <si>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</si>
  <si>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</si>
  <si>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</si>
  <si>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</si>
  <si>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</si>
  <si>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</si>
  <si>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</si>
  <si>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</si>
  <si>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</si>
  <si>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</si>
  <si>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</si>
  <si>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</si>
  <si>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</si>
  <si>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</si>
  <si>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</si>
  <si>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</si>
  <si>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</si>
  <si>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</si>
  <si>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</si>
  <si>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</si>
  <si>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</si>
  <si>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</si>
  <si>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</si>
  <si>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</si>
  <si>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</si>
  <si>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</si>
  <si>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</si>
  <si>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</si>
  <si>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</si>
  <si>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</si>
  <si>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</si>
  <si>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</si>
  <si>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</si>
  <si>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</si>
  <si>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</si>
  <si>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</si>
  <si>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</si>
  <si>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</si>
  <si>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</si>
  <si>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</si>
  <si>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</si>
  <si>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</si>
  <si>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</si>
  <si>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</si>
  <si>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</si>
  <si>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</si>
  <si>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</si>
  <si>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</si>
  <si>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</si>
  <si>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</si>
  <si>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</si>
  <si>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</si>
  <si>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</si>
  <si>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</si>
  <si>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</si>
  <si>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</si>
  <si>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</si>
  <si>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</si>
  <si>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</si>
  <si>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</si>
  <si>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</si>
  <si>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</si>
  <si>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</si>
  <si>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</si>
  <si>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</si>
  <si>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</si>
  <si>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</si>
  <si>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</si>
  <si>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</si>
  <si>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</si>
  <si>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</si>
  <si>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</si>
  <si>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</si>
  <si>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</si>
  <si>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</si>
  <si>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</si>
  <si>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</si>
  <si>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</si>
  <si>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</si>
  <si>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</si>
  <si>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</si>
  <si>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</si>
  <si>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</si>
  <si>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</si>
  <si>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</si>
  <si>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</si>
  <si>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</si>
  <si>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</si>
  <si>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</si>
  <si>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</si>
  <si>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</si>
  <si>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</si>
  <si>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</si>
  <si>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</si>
  <si>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</si>
  <si>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</si>
  <si>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</si>
  <si>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</si>
  <si>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</si>
  <si>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</si>
  <si>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</si>
  <si>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</si>
  <si>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</si>
  <si>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</si>
  <si>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</si>
  <si>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</si>
  <si>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</si>
  <si>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</si>
  <si>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</si>
  <si>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</si>
  <si>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</si>
  <si>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</si>
  <si>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</si>
  <si>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</si>
  <si>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</si>
  <si>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</si>
  <si>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</si>
  <si>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</si>
  <si>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</si>
  <si>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</si>
  <si>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</si>
  <si>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</si>
  <si>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</si>
  <si>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</si>
  <si>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</si>
  <si>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</si>
  <si>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</si>
  <si>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</si>
  <si>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</si>
  <si>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</si>
  <si>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</si>
  <si>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</si>
  <si>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</si>
  <si>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</si>
  <si>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</si>
  <si>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</si>
  <si>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</si>
  <si>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</si>
  <si>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</si>
  <si>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</si>
  <si>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</si>
  <si>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</si>
  <si>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</si>
  <si>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</si>
  <si>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</si>
  <si>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</si>
  <si>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</si>
  <si>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</si>
  <si>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</si>
  <si>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</si>
  <si>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</si>
  <si>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</si>
  <si>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</si>
  <si>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</si>
  <si>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</si>
  <si>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</si>
  <si>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</si>
  <si>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</si>
  <si>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</si>
  <si>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</si>
  <si>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</si>
  <si>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</si>
  <si>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</si>
  <si>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</si>
  <si>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</si>
  <si>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</si>
  <si>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</si>
  <si>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</si>
  <si>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</si>
  <si>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</si>
  <si>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</si>
  <si>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</si>
  <si>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</si>
  <si>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</si>
  <si>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</si>
  <si>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</si>
  <si>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</si>
  <si>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</si>
  <si>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</si>
  <si>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</si>
  <si>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</si>
  <si>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</si>
  <si>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</si>
  <si>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</si>
  <si>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</si>
  <si>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</si>
  <si>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</si>
  <si>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</si>
  <si>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</si>
  <si>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</si>
  <si>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</si>
  <si>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</si>
  <si>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</si>
  <si>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</si>
  <si>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</si>
  <si>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</si>
  <si>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</si>
  <si>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</si>
  <si>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</si>
  <si>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</si>
  <si>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</si>
  <si>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</si>
  <si>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</si>
  <si>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</si>
  <si>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</si>
  <si>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</si>
  <si>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</si>
  <si>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</si>
  <si>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</si>
  <si>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</si>
  <si>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</si>
  <si>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</si>
  <si>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</si>
  <si>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</si>
  <si>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</si>
  <si>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</si>
  <si>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</si>
  <si>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</si>
  <si>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</si>
  <si>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</si>
  <si>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</si>
  <si>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</si>
  <si>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</si>
  <si>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</si>
  <si>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</si>
  <si>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</si>
  <si>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</si>
  <si>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</si>
  <si>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</si>
  <si>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</si>
  <si>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</si>
  <si>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</si>
  <si>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</si>
  <si>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</si>
  <si>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</si>
  <si>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</si>
  <si>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</si>
  <si>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</si>
  <si>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</si>
  <si>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</si>
  <si>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</si>
  <si>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</si>
  <si>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</si>
  <si>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</si>
  <si>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</si>
  <si>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</si>
  <si>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</si>
  <si>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</si>
  <si>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</si>
  <si>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</si>
  <si>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</si>
  <si>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</si>
  <si>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</si>
  <si>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</si>
  <si>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</si>
  <si>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</si>
  <si>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</si>
  <si>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</si>
  <si>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</si>
  <si>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</si>
  <si>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</si>
  <si>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</si>
  <si>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</si>
  <si>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</si>
  <si>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</si>
  <si>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</si>
  <si>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</si>
  <si>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</si>
  <si>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</si>
  <si>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</si>
  <si>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</si>
  <si>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</si>
  <si>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</si>
  <si>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</si>
  <si>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</si>
  <si>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</si>
  <si>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</si>
  <si>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</si>
  <si>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</si>
  <si>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</si>
  <si>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</si>
  <si>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</si>
  <si>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</si>
  <si>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</si>
  <si>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</si>
  <si>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</si>
  <si>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</si>
  <si>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</si>
  <si>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</si>
  <si>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</si>
  <si>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</si>
  <si>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</si>
  <si>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</si>
  <si>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</si>
  <si>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</si>
  <si>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</si>
  <si>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</si>
  <si>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</si>
  <si>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</si>
  <si>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</si>
  <si>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</si>
  <si>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</si>
  <si>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</si>
  <si>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</si>
  <si>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</si>
  <si>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</si>
  <si>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</si>
  <si>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</si>
  <si>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</si>
  <si>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</si>
  <si>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</si>
  <si>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</si>
  <si>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</si>
  <si>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</si>
  <si>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</si>
  <si>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</si>
  <si>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</si>
  <si>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</si>
  <si>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</si>
  <si>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</si>
  <si>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</si>
  <si>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</si>
  <si>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</si>
  <si>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</si>
  <si>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</si>
  <si>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</si>
  <si>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</si>
  <si>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</si>
  <si>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</si>
  <si>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</si>
  <si>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</si>
  <si>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</si>
  <si>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</si>
  <si>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</si>
  <si>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</si>
  <si>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</si>
  <si>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</si>
  <si>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</si>
  <si>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</si>
  <si>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</si>
  <si>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</si>
  <si>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</si>
  <si>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</si>
  <si>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</si>
  <si>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</si>
  <si>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</si>
  <si>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</si>
  <si>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</si>
  <si>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</si>
  <si>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</si>
  <si>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</si>
  <si>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</si>
  <si>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</si>
  <si>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</si>
  <si>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</si>
  <si>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</si>
  <si>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</si>
  <si>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</si>
  <si>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</si>
  <si>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</si>
  <si>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</si>
  <si>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</si>
  <si>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</si>
  <si>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</si>
  <si>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</si>
  <si>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</si>
  <si>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</si>
  <si>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</si>
  <si>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</si>
  <si>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</si>
  <si>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</si>
  <si>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</si>
  <si>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</si>
  <si>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</si>
  <si>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</si>
  <si>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</si>
  <si>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</si>
  <si>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</si>
  <si>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</si>
  <si>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</si>
  <si>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</si>
  <si>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</si>
  <si>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</si>
  <si>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</si>
  <si>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</si>
  <si>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</si>
  <si>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</si>
  <si>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</si>
  <si>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</si>
  <si>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</si>
  <si>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</si>
  <si>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</si>
  <si>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</si>
  <si>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</si>
  <si>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</si>
  <si>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</si>
  <si>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</si>
  <si>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</si>
  <si>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</si>
  <si>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</si>
  <si>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</si>
  <si>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</si>
  <si>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</si>
  <si>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</si>
  <si>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</si>
  <si>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</si>
  <si>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</si>
  <si>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</si>
  <si>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</si>
  <si>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</si>
  <si>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</si>
  <si>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</si>
  <si>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</si>
  <si>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</si>
  <si>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</si>
  <si>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</si>
  <si>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</si>
  <si>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</si>
  <si>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</si>
  <si>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</si>
  <si>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</si>
  <si>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</si>
  <si>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</si>
  <si>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</si>
  <si>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</si>
  <si>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</si>
  <si>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</si>
  <si>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</si>
  <si>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</si>
  <si>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</si>
  <si>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</si>
  <si>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</si>
  <si>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</si>
  <si>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</si>
  <si>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</si>
  <si>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</si>
  <si>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</si>
  <si>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</si>
  <si>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</si>
  <si>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</si>
  <si>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</si>
  <si>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</si>
  <si>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</si>
  <si>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</si>
  <si>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</si>
  <si>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</si>
  <si>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</si>
  <si>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</si>
  <si>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</si>
  <si>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</si>
  <si>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</si>
  <si>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</si>
  <si>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</si>
  <si>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</si>
  <si>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</si>
  <si>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</si>
  <si>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</si>
  <si>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</si>
  <si>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</si>
  <si>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</si>
  <si>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</si>
  <si>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</si>
  <si>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</si>
  <si>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</si>
  <si>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</si>
  <si>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</si>
  <si>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</si>
  <si>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</si>
  <si>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</si>
  <si>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</si>
  <si>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</si>
  <si>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</si>
  <si>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</si>
  <si>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</si>
  <si>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</si>
  <si>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</si>
  <si>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</si>
  <si>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</si>
  <si>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</si>
  <si>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</si>
  <si>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</si>
  <si>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</si>
  <si>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</si>
  <si>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</si>
  <si>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</si>
  <si>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</si>
  <si>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</si>
  <si>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</si>
  <si>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</si>
  <si>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</si>
  <si>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</si>
  <si>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</si>
  <si>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</si>
  <si>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</si>
  <si>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</si>
  <si>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</si>
  <si>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</si>
  <si>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</si>
  <si>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</si>
  <si>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</si>
  <si>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</si>
  <si>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</si>
  <si>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</si>
  <si>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</si>
  <si>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</si>
  <si>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</si>
  <si>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</si>
  <si>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</si>
  <si>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</si>
  <si>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</si>
  <si>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</si>
  <si>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</si>
  <si>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</si>
  <si>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</si>
  <si>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</si>
  <si>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</si>
  <si>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</si>
  <si>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</si>
  <si>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</si>
  <si>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</si>
  <si>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</si>
  <si>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</si>
  <si>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</si>
  <si>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</si>
  <si>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</si>
  <si>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</si>
  <si>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</si>
  <si>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</si>
  <si>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</si>
  <si>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</si>
  <si>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</si>
  <si>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</si>
  <si>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</si>
  <si>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</si>
  <si>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</si>
  <si>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</si>
  <si>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</si>
  <si>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</si>
  <si>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</si>
  <si>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</si>
  <si>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</si>
  <si>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</si>
  <si>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</si>
  <si>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</si>
  <si>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</si>
  <si>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</si>
  <si>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</si>
  <si>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</si>
  <si>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</si>
  <si>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</si>
  <si>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</si>
  <si>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</si>
  <si>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</si>
  <si>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</si>
  <si>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</si>
  <si>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</si>
  <si>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</si>
  <si>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</si>
  <si>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</si>
  <si>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</si>
  <si>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</si>
  <si>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</si>
  <si>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</si>
  <si>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</si>
  <si>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</si>
  <si>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</si>
  <si>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</si>
  <si>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</si>
  <si>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</si>
  <si>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</si>
  <si>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</si>
  <si>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</si>
  <si>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</si>
  <si>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</si>
  <si>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</si>
  <si>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</si>
  <si>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</si>
  <si>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</si>
  <si>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</si>
  <si>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</si>
  <si>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</si>
  <si>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</si>
  <si>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</si>
  <si>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</si>
  <si>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</si>
  <si>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</si>
  <si>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</si>
  <si>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</si>
  <si>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</si>
  <si>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</si>
  <si>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</si>
  <si>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</si>
  <si>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</si>
  <si>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</si>
  <si>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</si>
  <si>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</si>
  <si>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</si>
  <si>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</si>
  <si>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</si>
  <si>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</si>
  <si>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</si>
  <si>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</si>
  <si>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</si>
  <si>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</si>
  <si>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</si>
  <si>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</si>
  <si>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</si>
  <si>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</si>
  <si>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</si>
  <si>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</si>
  <si>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</si>
  <si>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</si>
  <si>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</si>
  <si>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</si>
  <si>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</si>
  <si>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</si>
  <si>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</si>
  <si>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</si>
  <si>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</si>
  <si>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</si>
  <si>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</si>
  <si>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</si>
  <si>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</si>
  <si>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</si>
  <si>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</si>
  <si>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</si>
  <si>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</si>
  <si>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</si>
  <si>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</si>
  <si>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</si>
  <si>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</si>
  <si>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</si>
  <si>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</si>
  <si>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</si>
  <si>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</si>
  <si>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</si>
  <si>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</si>
  <si>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</si>
  <si>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</si>
  <si>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</si>
  <si>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</si>
  <si>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</si>
  <si>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</si>
  <si>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</si>
  <si>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</si>
  <si>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</si>
  <si>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</si>
  <si>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</si>
  <si>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</si>
  <si>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</si>
  <si>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</si>
  <si>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</si>
  <si>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</si>
  <si>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</si>
  <si>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</si>
  <si>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</si>
  <si>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</si>
  <si>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</si>
  <si>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</si>
  <si>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</si>
  <si>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</si>
  <si>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</si>
  <si>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</si>
  <si>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</si>
  <si>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</si>
  <si>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</si>
  <si>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</si>
  <si>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</si>
  <si>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</si>
  <si>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</si>
  <si>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</si>
  <si>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</si>
  <si>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</si>
  <si>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</si>
  <si>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</si>
  <si>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</si>
  <si>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</si>
  <si>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</si>
  <si>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</si>
  <si>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</si>
  <si>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</si>
  <si>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</si>
  <si>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</si>
  <si>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</si>
  <si>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</si>
  <si>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</si>
  <si>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</si>
  <si>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</si>
  <si>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</si>
  <si>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</si>
  <si>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</si>
  <si>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</si>
  <si>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</si>
  <si>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</si>
  <si>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</si>
  <si>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</si>
  <si>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</si>
  <si>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</si>
  <si>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</si>
  <si>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</si>
  <si>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</si>
  <si>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</si>
  <si>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</si>
  <si>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</si>
  <si>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</si>
  <si>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</si>
  <si>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</si>
  <si>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</si>
  <si>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</si>
  <si>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</si>
  <si>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</si>
  <si>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</si>
  <si>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</si>
  <si>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</si>
  <si>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</si>
  <si>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</si>
  <si>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</si>
  <si>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</si>
  <si>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</si>
  <si>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</si>
  <si>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</si>
  <si>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</si>
  <si>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</si>
  <si>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</si>
  <si>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</si>
  <si>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</si>
  <si>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</si>
  <si>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</si>
  <si>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</si>
  <si>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</si>
  <si>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</si>
  <si>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</si>
  <si>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</si>
  <si>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</si>
  <si>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</si>
  <si>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</si>
  <si>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</si>
  <si>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</si>
  <si>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</si>
  <si>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</si>
  <si>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</si>
  <si>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</si>
  <si>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</si>
  <si>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</si>
  <si>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</si>
  <si>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</si>
  <si>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</si>
  <si>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</si>
  <si>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</si>
  <si>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</si>
  <si>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</si>
  <si>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</si>
  <si>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</si>
  <si>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</si>
  <si>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</si>
  <si>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</si>
  <si>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</si>
  <si>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</si>
  <si>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</si>
  <si>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</si>
  <si>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</si>
  <si>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</si>
  <si>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</si>
  <si>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</si>
  <si>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</si>
  <si>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</si>
  <si>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</si>
  <si>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</si>
  <si>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</si>
  <si>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</si>
  <si>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</si>
  <si>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</si>
  <si>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</si>
  <si>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</si>
  <si>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</si>
  <si>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</si>
  <si>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</si>
  <si>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</si>
  <si>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</si>
  <si>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</si>
  <si>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</si>
  <si>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</si>
  <si>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</si>
  <si>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</si>
  <si>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</si>
  <si>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</si>
  <si>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</si>
  <si>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</si>
  <si>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</si>
  <si>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</si>
  <si>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</si>
  <si>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</si>
  <si>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</si>
  <si>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</si>
  <si>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</si>
  <si>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</si>
  <si>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</si>
  <si>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</si>
  <si>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</si>
  <si>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</si>
  <si>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</si>
  <si>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</si>
  <si>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</si>
  <si>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</si>
  <si>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</si>
  <si>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</si>
  <si>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</si>
  <si>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</si>
  <si>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</si>
  <si>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</si>
  <si>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</si>
  <si>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</si>
  <si>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</si>
  <si>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</si>
  <si>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</si>
  <si>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</si>
  <si>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</si>
  <si>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</si>
  <si>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</si>
  <si>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</si>
  <si>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</si>
  <si>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</si>
  <si>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</si>
  <si>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</si>
  <si>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</si>
  <si>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</si>
  <si>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</si>
  <si>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</si>
  <si>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</si>
  <si>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</si>
  <si>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</si>
  <si>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</si>
  <si>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</si>
  <si>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</si>
  <si>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</si>
  <si>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</si>
  <si>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</si>
  <si>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</si>
  <si>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</si>
  <si>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</si>
  <si>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</si>
  <si>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</si>
  <si>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</si>
  <si>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</si>
  <si>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</si>
  <si>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</si>
  <si>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</si>
  <si>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</si>
  <si>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</si>
  <si>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</si>
  <si>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</si>
  <si>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</si>
  <si>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</si>
  <si>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</si>
  <si>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</si>
  <si>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</si>
  <si>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</si>
  <si>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</si>
  <si>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</si>
  <si>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</si>
  <si>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</si>
  <si>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</si>
  <si>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</si>
  <si>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</si>
  <si>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</si>
  <si>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</si>
  <si>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</si>
  <si>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</si>
  <si>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</si>
  <si>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</si>
  <si>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</si>
  <si>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</si>
  <si>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</si>
  <si>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</si>
  <si>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</si>
  <si>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</si>
  <si>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</si>
  <si>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</si>
  <si>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</si>
  <si>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</si>
  <si>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</si>
  <si>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</si>
  <si>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</si>
  <si>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</si>
  <si>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</si>
  <si>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</si>
  <si>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</si>
  <si>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</si>
  <si>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</si>
  <si>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</si>
  <si>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</si>
  <si>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</si>
  <si>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</si>
  <si>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</si>
  <si>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</si>
  <si>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</si>
  <si>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</si>
  <si>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</si>
  <si>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</si>
  <si>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</si>
  <si>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</si>
  <si>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</si>
  <si>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</si>
  <si>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</si>
  <si>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</si>
  <si>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</si>
  <si>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</si>
  <si>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</si>
  <si>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</si>
  <si>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</si>
  <si>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</si>
  <si>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</si>
  <si>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</si>
  <si>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</si>
  <si>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</si>
  <si>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</si>
  <si>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</si>
  <si>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</si>
  <si>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</si>
  <si>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</si>
  <si>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</si>
  <si>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</si>
  <si>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</si>
  <si>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</si>
  <si>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</si>
  <si>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</si>
  <si>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</si>
  <si>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</si>
  <si>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</si>
  <si>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</si>
  <si>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</si>
  <si>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</si>
  <si>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</si>
  <si>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</si>
  <si>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</si>
  <si>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</si>
  <si>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</si>
  <si>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</si>
  <si>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</si>
  <si>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</si>
  <si>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</si>
  <si>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</si>
  <si>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</si>
  <si>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</si>
  <si>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</si>
  <si>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</si>
  <si>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</si>
  <si>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</si>
  <si>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</si>
  <si>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</si>
  <si>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</si>
  <si>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</si>
  <si>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</si>
  <si>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</si>
  <si>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</si>
  <si>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</si>
  <si>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</si>
  <si>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</si>
  <si>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</si>
  <si>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</si>
  <si>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</si>
  <si>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</si>
  <si>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</si>
  <si>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</si>
  <si>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</si>
  <si>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</si>
  <si>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</si>
  <si>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</si>
  <si>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</si>
  <si>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</si>
  <si>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</si>
  <si>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</si>
  <si>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</si>
  <si>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</si>
  <si>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</si>
  <si>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</si>
  <si>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</si>
  <si>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</si>
  <si>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</si>
  <si>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</si>
  <si>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</si>
  <si>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</si>
  <si>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</si>
  <si>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</si>
  <si>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</si>
  <si>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</si>
  <si>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</si>
  <si>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</si>
  <si>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</si>
  <si>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</si>
  <si>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</si>
  <si>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</si>
  <si>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</si>
  <si>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</si>
  <si>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</si>
  <si>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</si>
  <si>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</si>
  <si>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</si>
  <si>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</si>
  <si>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</si>
  <si>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</si>
  <si>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</si>
  <si>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</si>
  <si>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</si>
  <si>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</si>
  <si>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</si>
  <si>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</si>
  <si>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</si>
  <si>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</si>
  <si>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</si>
  <si>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</si>
  <si>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</si>
  <si>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</si>
  <si>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</si>
  <si>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</si>
  <si>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</si>
  <si>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</si>
  <si>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</si>
  <si>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</si>
  <si>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</si>
  <si>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</si>
  <si>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</si>
  <si>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</si>
  <si>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</si>
  <si>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</si>
  <si>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</si>
  <si>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</si>
  <si>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</si>
  <si>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</si>
  <si>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</si>
  <si>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</si>
  <si>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</si>
  <si>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</si>
  <si>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</si>
  <si>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</si>
  <si>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</si>
  <si>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</si>
  <si>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</si>
  <si>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</si>
  <si>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</si>
  <si>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</si>
  <si>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</si>
  <si>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</si>
  <si>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</si>
  <si>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</si>
  <si>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</si>
  <si>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</si>
  <si>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</si>
  <si>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</si>
  <si>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</si>
  <si>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</si>
  <si>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</si>
  <si>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</si>
  <si>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</si>
  <si>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</si>
  <si>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</si>
  <si>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</si>
  <si>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</si>
  <si>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</si>
  <si>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</si>
  <si>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</si>
  <si>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</si>
  <si>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</si>
  <si>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</si>
  <si>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</si>
  <si>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</si>
  <si>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</si>
  <si>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</si>
  <si>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</si>
  <si>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</si>
  <si>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</si>
  <si>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</si>
  <si>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</si>
  <si>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</si>
  <si>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</si>
  <si>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</si>
  <si>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</si>
  <si>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</si>
  <si>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</si>
  <si>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</si>
  <si>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</si>
  <si>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</si>
  <si>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</si>
  <si>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</si>
  <si>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</si>
  <si>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</si>
  <si>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</si>
  <si>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</si>
  <si>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</si>
  <si>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</si>
  <si>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</si>
  <si>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</si>
  <si>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</si>
  <si>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</si>
  <si>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</si>
  <si>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</si>
  <si>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</si>
  <si>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</si>
  <si>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</si>
  <si>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</si>
  <si>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</si>
  <si>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</si>
  <si>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</si>
  <si>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</si>
  <si>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</si>
  <si>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</si>
  <si>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</si>
  <si>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</si>
  <si>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</si>
  <si>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</si>
  <si>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</si>
  <si>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</si>
  <si>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</si>
  <si>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</si>
  <si>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</si>
  <si>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</si>
  <si>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</si>
  <si>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</si>
  <si>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</si>
  <si>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</si>
  <si>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</si>
  <si>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</si>
  <si>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</si>
  <si>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</si>
  <si>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</si>
  <si>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</si>
  <si>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</si>
  <si>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</si>
  <si>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</si>
  <si>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</si>
  <si>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</si>
  <si>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</si>
  <si>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</si>
  <si>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</si>
  <si>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</si>
  <si>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</si>
  <si>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</si>
  <si>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</si>
  <si>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</si>
  <si>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</si>
  <si>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</si>
  <si>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</si>
  <si>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</si>
  <si>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</si>
  <si>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</si>
  <si>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</si>
  <si>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</si>
  <si>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</si>
  <si>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</si>
  <si>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</si>
  <si>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</si>
  <si>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</si>
  <si>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</si>
  <si>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</si>
  <si>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</si>
  <si>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</si>
  <si>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</si>
  <si>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</si>
  <si>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</si>
  <si>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</si>
  <si>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</si>
  <si>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</si>
  <si>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</si>
  <si>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</si>
  <si>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</si>
  <si>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</si>
  <si>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</si>
  <si>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</si>
  <si>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</si>
  <si>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</si>
  <si>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</si>
  <si>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</si>
  <si>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</si>
  <si>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</si>
  <si>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</si>
  <si>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</si>
  <si>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</si>
  <si>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</si>
  <si>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</si>
  <si>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</si>
  <si>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</si>
  <si>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</si>
  <si>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</si>
  <si>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</si>
  <si>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</si>
  <si>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</si>
  <si>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</si>
  <si>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</si>
  <si>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</si>
  <si>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</si>
  <si>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</si>
  <si>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</si>
  <si>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</si>
  <si>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</si>
  <si>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</si>
  <si>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</si>
  <si>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</si>
  <si>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</si>
  <si>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</si>
  <si>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</si>
  <si>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</si>
  <si>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</si>
  <si>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</si>
  <si>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</si>
  <si>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</si>
  <si>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</si>
  <si>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</si>
  <si>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</si>
  <si>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</si>
  <si>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</si>
  <si>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</si>
  <si>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</si>
  <si>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</si>
  <si>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</si>
  <si>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</si>
  <si>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</si>
  <si>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</si>
  <si>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</si>
  <si>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</si>
  <si>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</si>
  <si>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</si>
  <si>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</si>
  <si>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</si>
  <si>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</si>
  <si>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</si>
  <si>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</si>
  <si>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</si>
  <si>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</si>
  <si>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</si>
  <si>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</si>
  <si>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</si>
  <si>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</si>
  <si>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</si>
  <si>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</si>
  <si>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</si>
  <si>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</si>
  <si>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</si>
  <si>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</si>
  <si>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</si>
  <si>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</si>
  <si>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</si>
  <si>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</si>
  <si>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</si>
  <si>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</si>
  <si>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</si>
  <si>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</si>
  <si>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</si>
  <si>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</si>
  <si>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</si>
  <si>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</si>
  <si>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</si>
  <si>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</si>
  <si>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</si>
  <si>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</si>
  <si>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</si>
  <si>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</si>
  <si>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</si>
  <si>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</si>
  <si>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</si>
  <si>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</si>
  <si>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</si>
  <si>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</si>
  <si>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</si>
  <si>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</si>
  <si>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</si>
  <si>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</si>
  <si>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</si>
  <si>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</si>
  <si>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</si>
  <si>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</si>
  <si>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</si>
  <si>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</si>
  <si>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</si>
  <si>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</si>
  <si>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</si>
  <si>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</si>
  <si>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</si>
  <si>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</si>
  <si>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</si>
  <si>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</si>
  <si>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</si>
  <si>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</si>
  <si>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</si>
  <si>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</si>
  <si>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</si>
  <si>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</si>
  <si>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</si>
  <si>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</si>
  <si>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</si>
  <si>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</si>
  <si>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</si>
  <si>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</si>
  <si>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</si>
  <si>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</si>
  <si>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</si>
  <si>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</si>
  <si>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</si>
  <si>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</si>
  <si>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</si>
  <si>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</si>
  <si>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</si>
  <si>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</si>
  <si>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</si>
  <si>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</si>
  <si>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</si>
  <si>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</si>
  <si>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</si>
  <si>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</si>
  <si>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</si>
  <si>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</si>
  <si>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</si>
  <si>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</si>
  <si>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</si>
  <si>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</si>
  <si>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</si>
  <si>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</si>
  <si>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</si>
  <si>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</si>
  <si>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</si>
  <si>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</si>
  <si>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</si>
  <si>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</si>
  <si>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</si>
  <si>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</si>
  <si>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</si>
  <si>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</si>
  <si>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</si>
  <si>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</si>
  <si>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</si>
  <si>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</si>
  <si>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</si>
  <si>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</si>
  <si>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</si>
  <si>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</si>
  <si>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</si>
  <si>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</si>
  <si>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</si>
  <si>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</si>
  <si>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</si>
  <si>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</si>
  <si>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</si>
  <si>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</si>
  <si>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</si>
  <si>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</si>
  <si>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</si>
  <si>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</si>
  <si>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</si>
  <si>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</si>
  <si>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</si>
  <si>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</si>
  <si>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</si>
  <si>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</si>
  <si>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</si>
  <si>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</si>
  <si>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</si>
  <si>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</si>
  <si>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</si>
  <si>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</si>
  <si>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</si>
  <si>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</si>
  <si>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</si>
  <si>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</si>
  <si>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</si>
  <si>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</si>
  <si>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</si>
  <si>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</si>
  <si>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</si>
  <si>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</si>
  <si>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</si>
  <si>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</si>
  <si>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</si>
  <si>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</si>
  <si>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</si>
  <si>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</si>
  <si>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</si>
  <si>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</si>
  <si>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</si>
  <si>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</si>
  <si>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</si>
  <si>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</si>
  <si>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</si>
  <si>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</si>
  <si>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</si>
  <si>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</si>
  <si>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</si>
  <si>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</si>
  <si>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</si>
  <si>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</si>
  <si>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</si>
  <si>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</si>
  <si>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</si>
  <si>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</si>
  <si>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</si>
  <si>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</si>
  <si>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</si>
  <si>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</si>
  <si>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</si>
  <si>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</si>
  <si>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</si>
  <si>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</si>
  <si>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</si>
  <si>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</si>
  <si>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</si>
  <si>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</si>
  <si>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</si>
  <si>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</si>
  <si>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</si>
  <si>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</si>
  <si>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</si>
  <si>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</si>
  <si>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</si>
  <si>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</si>
  <si>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</si>
  <si>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</si>
  <si>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</si>
  <si>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</si>
  <si>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</si>
  <si>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</si>
  <si>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</si>
  <si>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</si>
  <si>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</si>
  <si>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</si>
  <si>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</si>
  <si>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</si>
  <si>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</si>
  <si>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</si>
  <si>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</si>
  <si>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</si>
  <si>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</si>
  <si>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</si>
  <si>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</si>
  <si>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</si>
  <si>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</si>
  <si>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</si>
  <si>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</si>
  <si>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</si>
  <si>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</si>
  <si>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</si>
  <si>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</si>
  <si>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</si>
  <si>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</si>
  <si>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</si>
  <si>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</si>
  <si>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</si>
  <si>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</si>
  <si>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</si>
  <si>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</si>
  <si>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</si>
  <si>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</si>
  <si>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</si>
  <si>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</si>
  <si>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</si>
  <si>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</si>
  <si>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</si>
  <si>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</si>
  <si>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</si>
  <si>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</si>
  <si>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</si>
  <si>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</si>
  <si>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</si>
  <si>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</si>
  <si>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</si>
  <si>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</si>
  <si>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</si>
  <si>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</si>
  <si>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</si>
  <si>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</si>
  <si>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</si>
  <si>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</si>
  <si>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</si>
  <si>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</si>
  <si>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</si>
  <si>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</si>
  <si>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</si>
  <si>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</si>
  <si>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</si>
  <si>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</si>
  <si>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</si>
  <si>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</si>
  <si>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</si>
  <si>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</si>
  <si>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</si>
  <si>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</si>
  <si>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</si>
  <si>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</si>
  <si>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</si>
  <si>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</si>
  <si>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</si>
  <si>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</si>
  <si>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</si>
  <si>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</si>
  <si>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</si>
  <si>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</si>
  <si>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</si>
  <si>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</si>
  <si>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</si>
  <si>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</si>
  <si>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</si>
  <si>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</si>
  <si>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</si>
  <si>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</si>
  <si>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</si>
  <si>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</si>
  <si>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</si>
  <si>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</si>
  <si>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</si>
  <si>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</si>
  <si>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</si>
  <si>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</si>
  <si>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</si>
  <si>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</si>
  <si>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</si>
  <si>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</si>
  <si>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</si>
  <si>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</si>
  <si>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</si>
  <si>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</si>
  <si>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</si>
  <si>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</si>
  <si>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</si>
  <si>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</si>
  <si>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</si>
  <si>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</si>
  <si>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</si>
  <si>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</si>
  <si>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</si>
  <si>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</si>
  <si>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</si>
  <si>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</si>
  <si>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</si>
  <si>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</si>
  <si>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</si>
  <si>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</si>
  <si>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</si>
  <si>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</si>
  <si>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</si>
  <si>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</si>
  <si>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</si>
  <si>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</si>
  <si>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</si>
  <si>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</si>
  <si>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</si>
  <si>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</si>
  <si>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</si>
  <si>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</si>
  <si>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</si>
  <si>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</si>
  <si>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</si>
  <si>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</si>
  <si>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</si>
  <si>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</si>
  <si>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</si>
  <si>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</si>
  <si>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</si>
  <si>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</si>
  <si>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</si>
  <si>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</si>
  <si>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</si>
  <si>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</si>
  <si>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</si>
  <si>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</si>
  <si>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</si>
  <si>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</si>
  <si>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</si>
  <si>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</si>
  <si>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</si>
  <si>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</si>
  <si>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</si>
  <si>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</si>
  <si>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</si>
  <si>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</si>
  <si>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</si>
  <si>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</si>
  <si>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</si>
  <si>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</si>
  <si>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</si>
  <si>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</si>
  <si>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</si>
  <si>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</si>
  <si>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</si>
  <si>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</si>
  <si>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</si>
  <si>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</si>
  <si>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</si>
  <si>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</si>
  <si>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</si>
  <si>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</si>
  <si>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</si>
  <si>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</si>
  <si>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</si>
  <si>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</si>
  <si>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</si>
  <si>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</si>
  <si>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</si>
  <si>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</si>
  <si>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</si>
  <si>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</si>
  <si>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</si>
  <si>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</si>
  <si>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</si>
  <si>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</si>
  <si>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</si>
  <si>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</si>
  <si>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</si>
  <si>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</si>
  <si>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</si>
  <si>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</si>
  <si>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</si>
  <si>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</si>
  <si>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</si>
  <si>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</si>
  <si>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</si>
  <si>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</si>
  <si>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</si>
  <si>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</si>
  <si>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</si>
  <si>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</si>
  <si>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</si>
  <si>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</si>
  <si>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</si>
  <si>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</si>
  <si>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</si>
  <si>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</si>
  <si>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</si>
  <si>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</si>
  <si>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</si>
  <si>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</si>
  <si>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</si>
  <si>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</si>
  <si>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</si>
  <si>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</si>
  <si>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</si>
  <si>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</si>
  <si>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</si>
  <si>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</si>
  <si>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</si>
  <si>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</si>
  <si>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</si>
  <si>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</si>
  <si>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</si>
  <si>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</si>
  <si>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</si>
  <si>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</si>
  <si>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</si>
  <si>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</si>
  <si>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</si>
  <si>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</si>
  <si>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</si>
  <si>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</si>
  <si>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</si>
  <si>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</si>
  <si>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</si>
  <si>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</si>
  <si>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</si>
  <si>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</si>
  <si>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</si>
  <si>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</si>
  <si>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</si>
  <si>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</si>
  <si>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</si>
  <si>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</si>
  <si>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</si>
  <si>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</si>
  <si>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</si>
  <si>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</si>
  <si>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</si>
  <si>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</si>
  <si>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</si>
  <si>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</si>
  <si>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</si>
  <si>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</si>
  <si>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</si>
  <si>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</si>
  <si>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</si>
  <si>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</si>
  <si>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</si>
  <si>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</si>
  <si>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</si>
  <si>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</si>
  <si>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</si>
  <si>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</si>
  <si>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</si>
  <si>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</si>
  <si>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</si>
  <si>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</si>
  <si>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</si>
  <si>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</si>
  <si>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</si>
  <si>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</si>
  <si>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</si>
  <si>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</si>
  <si>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</si>
  <si>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</si>
  <si>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</si>
  <si>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</si>
  <si>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</si>
  <si>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</si>
  <si>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</si>
  <si>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</si>
  <si>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</si>
  <si>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</si>
  <si>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</si>
  <si>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</si>
  <si>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</si>
  <si>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</si>
  <si>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</si>
  <si>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</si>
  <si>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</si>
  <si>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</si>
  <si>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</si>
  <si>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</si>
  <si>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</si>
  <si>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</si>
  <si>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</si>
  <si>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</si>
  <si>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</si>
  <si>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</si>
  <si>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</si>
  <si>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</si>
  <si>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</si>
  <si>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</si>
  <si>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</si>
  <si>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</si>
  <si>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</si>
  <si>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</si>
  <si>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</si>
  <si>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</si>
  <si>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</si>
  <si>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</si>
  <si>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</si>
  <si>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</si>
  <si>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</si>
  <si>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</si>
  <si>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</si>
  <si>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</si>
  <si>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</si>
  <si>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</si>
  <si>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</si>
  <si>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</si>
  <si>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</si>
  <si>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</si>
  <si>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</si>
  <si>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</si>
  <si>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</si>
  <si>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</si>
  <si>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</si>
  <si>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</si>
  <si>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</si>
  <si>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</si>
  <si>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</si>
  <si>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</si>
  <si>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</si>
  <si>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</si>
  <si>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</si>
  <si>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</si>
  <si>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</si>
  <si>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</si>
  <si>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</si>
  <si>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</si>
  <si>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</si>
  <si>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</si>
  <si>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</si>
  <si>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</si>
  <si>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</si>
  <si>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</si>
  <si>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</si>
  <si>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</si>
  <si>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</si>
  <si>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</si>
  <si>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</si>
  <si>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</si>
  <si>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</si>
  <si>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</si>
  <si>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</si>
  <si>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</si>
  <si>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</si>
  <si>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</si>
  <si>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</si>
  <si>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</si>
  <si>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</si>
  <si>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</si>
  <si>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</si>
  <si>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</si>
  <si>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</si>
  <si>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</si>
  <si>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</si>
  <si>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</si>
  <si>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</si>
  <si>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</si>
  <si>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</si>
  <si>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</si>
  <si>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</si>
  <si>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</si>
  <si>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</si>
  <si>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</si>
  <si>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</si>
  <si>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</si>
  <si>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</si>
  <si>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</si>
  <si>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</si>
  <si>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</si>
  <si>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</si>
  <si>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</si>
  <si>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</si>
  <si>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</si>
  <si>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</si>
  <si>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</si>
  <si>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</si>
  <si>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</si>
  <si>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</si>
  <si>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</si>
  <si>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</si>
  <si>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</si>
  <si>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</si>
  <si>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</si>
  <si>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</si>
  <si>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</si>
  <si>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</si>
  <si>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</si>
  <si>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</si>
  <si>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</si>
  <si>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</si>
  <si>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</si>
  <si>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</si>
  <si>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</si>
  <si>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</si>
  <si>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</si>
  <si>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</si>
  <si>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</si>
  <si>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</si>
  <si>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</si>
  <si>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</si>
  <si>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</si>
  <si>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</si>
  <si>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</si>
  <si>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</si>
  <si>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</si>
  <si>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</si>
  <si>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</si>
  <si>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</si>
  <si>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</si>
  <si>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</si>
  <si>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</si>
  <si>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</si>
  <si>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</si>
  <si>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</si>
  <si>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</si>
  <si>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</si>
  <si>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</si>
  <si>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</si>
  <si>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</si>
  <si>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</si>
  <si>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</si>
  <si>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</si>
  <si>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</si>
  <si>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</si>
  <si>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</si>
  <si>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</si>
  <si>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</si>
  <si>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</si>
  <si>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</si>
  <si>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</si>
  <si>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</si>
  <si>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</si>
  <si>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</si>
  <si>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</si>
  <si>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</si>
  <si>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</si>
  <si>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</si>
  <si>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</si>
  <si>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</si>
  <si>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</si>
  <si>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</si>
  <si>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</si>
  <si>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</si>
  <si>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</si>
  <si>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</si>
  <si>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</si>
  <si>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</si>
  <si>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</si>
  <si>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</si>
  <si>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</si>
  <si>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</si>
  <si>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</si>
  <si>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</si>
  <si>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</si>
  <si>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</si>
  <si>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</si>
  <si>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</si>
  <si>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</si>
  <si>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</si>
  <si>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</si>
  <si>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</si>
  <si>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</si>
  <si>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</si>
  <si>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</si>
  <si>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</si>
  <si>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</si>
  <si>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</si>
  <si>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</si>
  <si>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</si>
  <si>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</si>
  <si>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</si>
  <si>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</si>
  <si>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</si>
  <si>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</si>
  <si>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</si>
  <si>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</si>
  <si>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</si>
  <si>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</si>
  <si>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</si>
  <si>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</si>
  <si>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</si>
  <si>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</si>
  <si>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</si>
  <si>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</si>
  <si>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</si>
  <si>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</si>
  <si>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</si>
  <si>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</si>
  <si>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</si>
  <si>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</si>
  <si>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</si>
  <si>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</si>
  <si>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</si>
  <si>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</si>
  <si>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</si>
  <si>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</si>
  <si>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</si>
  <si>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</si>
  <si>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</si>
  <si>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</si>
  <si>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</si>
  <si>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</si>
  <si>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</si>
  <si>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</si>
  <si>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</si>
  <si>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</si>
  <si>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</si>
  <si>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</si>
  <si>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</si>
  <si>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</si>
  <si>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</si>
  <si>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</si>
  <si>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</si>
  <si>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</si>
  <si>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</si>
  <si>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</si>
  <si>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</si>
  <si>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</si>
  <si>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</si>
  <si>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</si>
  <si>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</si>
  <si>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</si>
  <si>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</si>
  <si>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</si>
  <si>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</si>
  <si>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</si>
  <si>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</si>
  <si>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</si>
  <si>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</si>
  <si>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</si>
  <si>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</si>
  <si>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</si>
  <si>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</si>
  <si>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</si>
  <si>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</si>
  <si>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</si>
  <si>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</si>
  <si>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</si>
  <si>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</si>
  <si>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</si>
  <si>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</si>
  <si>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</si>
  <si>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</si>
  <si>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</si>
  <si>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</si>
  <si>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</si>
  <si>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</si>
  <si>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</si>
  <si>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</si>
  <si>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</si>
  <si>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</si>
  <si>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</si>
  <si>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</si>
  <si>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</si>
  <si>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</si>
  <si>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</si>
  <si>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</si>
  <si>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</si>
  <si>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</si>
  <si>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</si>
  <si>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</si>
  <si>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</si>
  <si>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</si>
  <si>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</si>
  <si>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</si>
  <si>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</si>
  <si>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</si>
  <si>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</si>
  <si>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</si>
  <si>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</si>
  <si>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</si>
  <si>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</si>
  <si>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</si>
  <si>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</si>
  <si>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</si>
  <si>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</si>
  <si>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</si>
  <si>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</si>
  <si>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</si>
  <si>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</si>
  <si>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</si>
  <si>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</si>
  <si>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</si>
  <si>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</si>
  <si>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</si>
  <si>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</si>
  <si>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</si>
  <si>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</si>
  <si>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</si>
  <si>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</si>
  <si>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</si>
  <si>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</si>
  <si>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</si>
  <si>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</si>
  <si>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</si>
  <si>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</si>
  <si>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</si>
  <si>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</si>
  <si>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</si>
  <si>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</si>
  <si>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</si>
  <si>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</si>
  <si>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</si>
  <si>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</si>
  <si>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</si>
  <si>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</si>
  <si>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</si>
  <si>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</si>
  <si>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</si>
  <si>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</si>
  <si>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</si>
  <si>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</si>
  <si>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</si>
  <si>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</si>
  <si>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</si>
  <si>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</si>
  <si>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</si>
  <si>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</si>
  <si>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</si>
  <si>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</si>
  <si>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</si>
  <si>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</si>
  <si>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</si>
  <si>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</si>
  <si>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</si>
  <si>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</si>
  <si>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</si>
  <si>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</si>
  <si>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</si>
  <si>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</si>
  <si>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</si>
  <si>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</si>
  <si>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</si>
  <si>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</si>
  <si>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</si>
  <si>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</si>
  <si>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</si>
  <si>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</si>
  <si>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</si>
  <si>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</si>
  <si>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</si>
  <si>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</si>
  <si>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</si>
  <si>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</si>
  <si>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</si>
  <si>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</si>
  <si>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</si>
  <si>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</si>
  <si>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</si>
  <si>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</si>
  <si>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</si>
  <si>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</si>
  <si>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</si>
  <si>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</si>
  <si>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</si>
  <si>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</si>
  <si>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</si>
  <si>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</si>
  <si>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</si>
  <si>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</si>
  <si>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</si>
  <si>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</si>
  <si>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</si>
  <si>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</si>
  <si>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</si>
  <si>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</si>
  <si>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</si>
  <si>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</si>
  <si>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</si>
  <si>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</si>
  <si>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</si>
  <si>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</si>
  <si>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</si>
  <si>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</si>
  <si>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</si>
  <si>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</si>
  <si>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</si>
  <si>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</si>
  <si>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</si>
  <si>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</si>
  <si>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</si>
  <si>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</si>
  <si>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</si>
  <si>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</si>
  <si>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</si>
  <si>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</si>
  <si>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</si>
  <si>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</si>
  <si>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</si>
  <si>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</si>
  <si>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</si>
  <si>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</si>
  <si>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</si>
  <si>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</si>
  <si>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</si>
  <si>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</si>
  <si>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</si>
  <si>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</si>
  <si>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</si>
  <si>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</si>
  <si>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</si>
  <si>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</si>
  <si>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</si>
  <si>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</si>
  <si>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</si>
  <si>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</si>
  <si>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</si>
  <si>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</si>
  <si>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</si>
  <si>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</si>
  <si>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</si>
  <si>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</si>
  <si>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</si>
  <si>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</si>
  <si>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</si>
  <si>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</si>
  <si>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</si>
  <si>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</si>
  <si>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</si>
  <si>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</si>
  <si>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</si>
  <si>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</si>
  <si>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</si>
  <si>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</si>
  <si>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</si>
  <si>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</si>
  <si>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</si>
  <si>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</si>
  <si>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</si>
  <si>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</si>
  <si>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</si>
  <si>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</si>
  <si>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</si>
  <si>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</si>
  <si>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</si>
  <si>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</si>
  <si>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</si>
  <si>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</si>
  <si>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</si>
  <si>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</si>
  <si>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</si>
  <si>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</si>
  <si>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</si>
  <si>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</si>
  <si>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</si>
  <si>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</si>
  <si>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</si>
  <si>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</si>
  <si>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</si>
  <si>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</si>
  <si>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</si>
  <si>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</si>
  <si>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</si>
  <si>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</si>
  <si>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</si>
  <si>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</si>
  <si>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</si>
  <si>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</si>
  <si>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</si>
  <si>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</si>
  <si>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</si>
  <si>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</si>
  <si>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</si>
  <si>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</si>
  <si>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</si>
  <si>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</si>
  <si>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</si>
  <si>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</si>
  <si>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</si>
  <si>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</si>
  <si>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</si>
  <si>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</si>
  <si>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</si>
  <si>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</si>
  <si>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</si>
  <si>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</si>
  <si>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</si>
  <si>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</si>
  <si>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</si>
  <si>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</si>
  <si>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</si>
  <si>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</si>
  <si>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</si>
  <si>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</si>
  <si>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</si>
  <si>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</si>
  <si>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</si>
  <si>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</si>
  <si>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</si>
  <si>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</si>
  <si>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</si>
  <si>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</si>
  <si>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</si>
  <si>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</si>
  <si>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</si>
  <si>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</si>
  <si>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</si>
  <si>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</si>
  <si>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</si>
  <si>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</si>
  <si>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</si>
  <si>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</si>
  <si>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</si>
  <si>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</si>
  <si>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</si>
  <si>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</si>
  <si>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</si>
  <si>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</si>
  <si>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</si>
  <si>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</si>
  <si>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</si>
  <si>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</si>
  <si>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</si>
  <si>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</si>
  <si>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</si>
  <si>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</si>
  <si>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</si>
  <si>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</si>
  <si>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</si>
  <si>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</si>
  <si>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</si>
  <si>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</si>
  <si>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</si>
  <si>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</si>
  <si>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</si>
  <si>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</si>
  <si>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</si>
  <si>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</si>
  <si>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</si>
  <si>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</si>
  <si>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</si>
  <si>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</si>
  <si>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</si>
  <si>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</si>
  <si>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</si>
  <si>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</si>
  <si>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</si>
  <si>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</si>
  <si>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</si>
  <si>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</si>
  <si>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</si>
  <si>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</si>
  <si>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</si>
  <si>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</si>
  <si>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</si>
  <si>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</si>
  <si>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</si>
  <si>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</si>
  <si>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</si>
  <si>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</si>
  <si>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</si>
  <si>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</si>
  <si>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</si>
  <si>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</si>
  <si>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</si>
  <si>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</si>
  <si>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</si>
  <si>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</si>
  <si>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</si>
  <si>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</si>
  <si>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</si>
  <si>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</si>
  <si>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</si>
  <si>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</si>
  <si>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</si>
  <si>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</si>
  <si>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</si>
  <si>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</si>
  <si>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</si>
  <si>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</si>
  <si>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</si>
  <si>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</si>
  <si>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</si>
  <si>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</si>
  <si>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</si>
  <si>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</si>
  <si>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</si>
  <si>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</si>
  <si>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</si>
  <si>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</si>
  <si>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</si>
  <si>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</si>
  <si>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</si>
  <si>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</si>
  <si>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</si>
  <si>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</si>
  <si>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</si>
  <si>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</si>
  <si>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</si>
  <si>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</si>
  <si>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</si>
  <si>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</si>
  <si>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</si>
  <si>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</si>
  <si>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</si>
  <si>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</si>
  <si>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</si>
  <si>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</si>
  <si>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</si>
  <si>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</si>
  <si>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</si>
  <si>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</si>
  <si>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</si>
  <si>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</si>
  <si>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</si>
  <si>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</si>
  <si>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</si>
  <si>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</si>
  <si>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</si>
  <si>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</si>
  <si>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</si>
  <si>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</si>
  <si>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</si>
  <si>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</si>
  <si>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</si>
  <si>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</si>
  <si>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</si>
  <si>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</si>
  <si>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</si>
  <si>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</si>
  <si>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</si>
  <si>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</si>
  <si>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</si>
  <si>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</si>
  <si>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</si>
  <si>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</si>
  <si>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</si>
  <si>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</si>
  <si>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</si>
  <si>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</si>
  <si>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</si>
  <si>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</si>
  <si>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</si>
  <si>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</si>
  <si>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</si>
  <si>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</si>
  <si>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</si>
  <si>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</si>
  <si>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</si>
  <si>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</si>
  <si>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</si>
  <si>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</si>
  <si>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</si>
  <si>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</si>
  <si>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</si>
  <si>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</si>
  <si>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</si>
  <si>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</si>
  <si>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</si>
  <si>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</si>
  <si>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</si>
  <si>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</si>
  <si>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</si>
  <si>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</si>
  <si>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</si>
  <si>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</si>
  <si>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</si>
  <si>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</si>
  <si>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</si>
  <si>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</si>
  <si>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</si>
  <si>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</si>
  <si>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</si>
  <si>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</si>
  <si>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</si>
  <si>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</si>
  <si>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</si>
  <si>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</si>
  <si>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</si>
  <si>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</si>
  <si>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</si>
  <si>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</si>
  <si>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</si>
  <si>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</si>
  <si>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</si>
  <si>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</si>
  <si>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</si>
  <si>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</si>
  <si>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</si>
  <si>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</si>
  <si>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</si>
  <si>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</si>
  <si>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</si>
  <si>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</si>
  <si>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</si>
  <si>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</si>
  <si>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</si>
  <si>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</si>
  <si>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</si>
  <si>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</si>
  <si>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</si>
  <si>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</si>
  <si>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</si>
  <si>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</si>
  <si>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</si>
  <si>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</si>
  <si>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</si>
  <si>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</si>
  <si>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</si>
  <si>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</si>
  <si>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</si>
  <si>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</si>
  <si>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</si>
  <si>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</si>
  <si>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</si>
  <si>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</si>
  <si>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</si>
  <si>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</si>
  <si>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</si>
  <si>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</si>
  <si>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</si>
  <si>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</si>
  <si>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</si>
  <si>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</si>
  <si>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</si>
  <si>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</si>
  <si>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</si>
  <si>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</si>
  <si>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</si>
  <si>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</si>
  <si>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</si>
  <si>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</si>
  <si>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</si>
  <si>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</si>
  <si>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</si>
  <si>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</si>
  <si>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</si>
  <si>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</si>
  <si>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</si>
  <si>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</si>
  <si>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</si>
  <si>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</si>
  <si>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</si>
  <si>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</si>
  <si>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</si>
  <si>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</si>
  <si>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</si>
  <si>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</si>
  <si>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</si>
  <si>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</si>
  <si>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</si>
  <si>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</si>
  <si>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</si>
  <si>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</si>
  <si>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</si>
  <si>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</si>
  <si>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</si>
  <si>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</si>
  <si>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</si>
  <si>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</si>
  <si>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</si>
  <si>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</si>
  <si>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</si>
  <si>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</si>
  <si>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</si>
  <si>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</si>
  <si>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</si>
  <si>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</si>
  <si>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</si>
  <si>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</si>
  <si>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</si>
  <si>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</si>
  <si>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</si>
  <si>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</si>
  <si>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</si>
  <si>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</si>
  <si>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</si>
  <si>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</si>
  <si>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</si>
  <si>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</si>
  <si>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</si>
  <si>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</si>
  <si>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</si>
  <si>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</si>
  <si>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</si>
  <si>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</si>
  <si>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</si>
  <si>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</si>
  <si>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</si>
  <si>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</si>
  <si>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</si>
  <si>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</si>
  <si>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</si>
  <si>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</si>
  <si>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</si>
  <si>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</si>
  <si>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</si>
  <si>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</si>
  <si>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</si>
  <si>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</si>
  <si>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</si>
  <si>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</si>
  <si>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</si>
  <si>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</si>
  <si>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</si>
  <si>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</si>
  <si>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</si>
  <si>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</si>
  <si>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</si>
  <si>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</si>
  <si>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</si>
  <si>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</si>
  <si>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</si>
  <si>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</si>
  <si>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</si>
  <si>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</si>
  <si>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</si>
  <si>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</si>
  <si>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</si>
  <si>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</si>
  <si>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</si>
  <si>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</si>
  <si>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</si>
  <si>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</si>
  <si>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</si>
  <si>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</si>
  <si>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</si>
  <si>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</si>
  <si>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</si>
  <si>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</si>
  <si>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</si>
  <si>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</si>
  <si>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</si>
  <si>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</si>
  <si>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</si>
  <si>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</si>
  <si>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</si>
  <si>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</si>
  <si>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</si>
  <si>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</si>
  <si>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</si>
  <si>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</si>
  <si>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</si>
  <si>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</si>
  <si>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</si>
  <si>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</si>
  <si>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</si>
  <si>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</si>
  <si>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</si>
  <si>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</si>
  <si>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</si>
  <si>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</si>
  <si>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</si>
  <si>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</si>
  <si>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</si>
  <si>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</si>
  <si>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</si>
  <si>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</si>
  <si>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</si>
  <si>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</si>
  <si>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</si>
  <si>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</si>
  <si>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</si>
  <si>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</si>
  <si>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</si>
  <si>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</si>
  <si>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</si>
  <si>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</si>
  <si>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</si>
  <si>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</si>
  <si>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</si>
  <si>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</si>
  <si>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</si>
  <si>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</si>
  <si>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</si>
  <si>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</si>
  <si>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</si>
  <si>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</si>
  <si>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</si>
  <si>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</si>
  <si>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</si>
  <si>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</si>
  <si>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</si>
  <si>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</si>
  <si>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</si>
  <si>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</si>
  <si>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</si>
  <si>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</si>
  <si>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</si>
  <si>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</si>
  <si>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</si>
  <si>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</si>
  <si>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</si>
  <si>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</si>
  <si>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</si>
  <si>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</si>
  <si>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</si>
  <si>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</si>
  <si>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</si>
  <si>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</si>
  <si>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</si>
  <si>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</si>
  <si>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</si>
  <si>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</si>
  <si>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</si>
  <si>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</si>
  <si>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</si>
  <si>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</si>
  <si>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</si>
  <si>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</si>
  <si>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</si>
  <si>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</si>
  <si>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</si>
  <si>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</si>
  <si>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</si>
  <si>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</si>
  <si>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</si>
  <si>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</si>
  <si>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</si>
  <si>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</si>
  <si>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</si>
  <si>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</si>
  <si>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</si>
  <si>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</si>
  <si>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</si>
  <si>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</si>
  <si>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</si>
  <si>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</si>
  <si>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</si>
  <si>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</si>
  <si>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</si>
  <si>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</si>
  <si>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</si>
  <si>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</si>
  <si>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</si>
  <si>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</si>
  <si>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</si>
  <si>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</si>
  <si>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</si>
  <si>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</si>
  <si>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</si>
  <si>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</si>
  <si>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</si>
  <si>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</si>
  <si>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</si>
  <si>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</si>
  <si>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</si>
  <si>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</si>
  <si>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</si>
  <si>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</si>
  <si>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</si>
  <si>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</si>
  <si>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</si>
  <si>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</si>
  <si>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</si>
  <si>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</si>
  <si>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</si>
  <si>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</si>
  <si>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</si>
  <si>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</si>
  <si>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</si>
  <si>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</si>
  <si>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</si>
  <si>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</si>
  <si>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</si>
  <si>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</si>
  <si>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</si>
  <si>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</si>
  <si>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</si>
  <si>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</si>
  <si>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</si>
  <si>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</si>
  <si>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</si>
  <si>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</si>
  <si>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</si>
  <si>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</si>
  <si>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</si>
  <si>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</si>
  <si>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</si>
  <si>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</si>
  <si>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</si>
  <si>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</si>
  <si>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</si>
  <si>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</si>
  <si>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</si>
  <si>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</si>
  <si>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</si>
  <si>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</si>
  <si>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</si>
  <si>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</si>
  <si>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</si>
  <si>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</si>
  <si>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</si>
  <si>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</si>
  <si>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</si>
  <si>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</si>
  <si>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</si>
  <si>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</si>
  <si>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</si>
  <si>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</si>
  <si>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</si>
  <si>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</si>
  <si>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</si>
  <si>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</si>
  <si>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</si>
  <si>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</si>
  <si>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</si>
  <si>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</si>
  <si>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</si>
  <si>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</si>
  <si>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</si>
  <si>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</si>
  <si>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</si>
  <si>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</si>
  <si>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</si>
  <si>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</si>
  <si>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</si>
  <si>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</si>
  <si>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</si>
  <si>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</si>
  <si>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</si>
  <si>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</si>
  <si>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</si>
  <si>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</si>
  <si>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</si>
  <si>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</si>
  <si>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</si>
  <si>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</si>
  <si>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</si>
  <si>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</si>
  <si>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</si>
  <si>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</si>
  <si>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</si>
  <si>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</si>
  <si>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</si>
  <si>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</si>
  <si>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</si>
  <si>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</si>
  <si>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</si>
  <si>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</si>
  <si>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</si>
  <si>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</si>
  <si>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</si>
  <si>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</si>
  <si>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</si>
  <si>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</si>
  <si>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</si>
  <si>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</si>
  <si>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</si>
  <si>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</si>
  <si>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</si>
  <si>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</si>
  <si>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</si>
  <si>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</si>
  <si>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</si>
  <si>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</si>
  <si>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</si>
  <si>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</si>
  <si>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</si>
  <si>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</si>
  <si>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</si>
  <si>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</si>
  <si>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</si>
  <si>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</si>
  <si>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</si>
  <si>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</si>
  <si>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</si>
  <si>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</si>
  <si>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</si>
  <si>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</si>
  <si>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</si>
  <si>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</si>
  <si>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</si>
  <si>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</si>
  <si>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</si>
  <si>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</si>
  <si>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</si>
  <si>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</si>
  <si>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</si>
  <si>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</si>
  <si>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</si>
  <si>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</si>
  <si>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</si>
  <si>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</si>
  <si>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</si>
  <si>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</si>
  <si>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</si>
  <si>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</si>
  <si>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</si>
  <si>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</si>
  <si>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</si>
  <si>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</si>
  <si>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</si>
  <si>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</si>
  <si>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</si>
  <si>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</si>
  <si>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</si>
  <si>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</si>
  <si>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</si>
  <si>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</si>
  <si>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</si>
  <si>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</si>
  <si>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</si>
  <si>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</si>
  <si>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</si>
  <si>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</si>
  <si>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</si>
  <si>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</si>
  <si>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</si>
  <si>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</si>
  <si>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</si>
  <si>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</si>
  <si>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</si>
  <si>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</si>
  <si>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</si>
  <si>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</si>
  <si>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</si>
  <si>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</si>
  <si>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</si>
  <si>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</si>
  <si>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</si>
  <si>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</si>
  <si>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</si>
  <si>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</si>
  <si>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</si>
  <si>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</si>
  <si>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</si>
  <si>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</si>
  <si>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</si>
  <si>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</si>
  <si>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</si>
  <si>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</si>
  <si>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</si>
  <si>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</si>
  <si>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</si>
  <si>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</si>
  <si>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</si>
  <si>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</si>
  <si>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</si>
  <si>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</si>
  <si>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</si>
  <si>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</si>
  <si>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</si>
  <si>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</si>
  <si>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</si>
  <si>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</si>
  <si>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</si>
  <si>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</si>
  <si>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</si>
  <si>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</si>
  <si>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</si>
  <si>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</si>
  <si>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</si>
  <si>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</si>
  <si>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</si>
  <si>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</si>
  <si>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</si>
  <si>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</si>
  <si>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</si>
  <si>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</si>
  <si>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</si>
  <si>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</si>
  <si>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</si>
  <si>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</si>
  <si>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</si>
  <si>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</si>
  <si>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</si>
  <si>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</si>
  <si>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</si>
  <si>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</si>
  <si>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</si>
  <si>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</si>
  <si>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</si>
  <si>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</si>
  <si>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</si>
  <si>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</si>
  <si>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</si>
  <si>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</si>
  <si>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</si>
  <si>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</si>
  <si>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</si>
  <si>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</si>
  <si>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</si>
  <si>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</si>
  <si>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</si>
  <si>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</si>
  <si>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</si>
  <si>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</si>
  <si>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</si>
  <si>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</si>
  <si>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</si>
  <si>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</si>
  <si>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</si>
  <si>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</si>
  <si>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</si>
  <si>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</si>
  <si>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</si>
  <si>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</si>
  <si>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</si>
  <si>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</si>
  <si>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</si>
  <si>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</si>
  <si>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</si>
  <si>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</si>
  <si>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</si>
  <si>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</si>
  <si>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</si>
  <si>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</si>
  <si>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</si>
  <si>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</si>
  <si>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</si>
  <si>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</si>
  <si>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</si>
  <si>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</si>
  <si>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</si>
  <si>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</si>
  <si>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</si>
  <si>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</si>
  <si>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</si>
  <si>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</si>
  <si>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</si>
  <si>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</si>
  <si>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</si>
  <si>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</si>
  <si>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</si>
  <si>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</si>
  <si>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</si>
  <si>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</si>
  <si>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</si>
  <si>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</si>
  <si>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</si>
  <si>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</si>
  <si>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</si>
  <si>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</si>
  <si>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</si>
  <si>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</si>
  <si>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</si>
  <si>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</si>
  <si>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</si>
  <si>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</si>
  <si>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</si>
  <si>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</si>
  <si>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</si>
  <si>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</si>
  <si>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</si>
  <si>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</si>
  <si>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</si>
  <si>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</si>
  <si>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</si>
  <si>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</si>
  <si>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</si>
  <si>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</si>
  <si>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</si>
  <si>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</si>
  <si>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</si>
  <si>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</si>
  <si>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</si>
  <si>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</si>
  <si>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</si>
  <si>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</si>
  <si>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</si>
  <si>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</si>
  <si>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</si>
  <si>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</si>
  <si>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</si>
  <si>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</si>
  <si>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</si>
  <si>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</si>
  <si>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</si>
  <si>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</si>
  <si>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</si>
  <si>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</si>
  <si>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</si>
  <si>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</si>
  <si>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</si>
  <si>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</si>
  <si>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</si>
  <si>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</si>
  <si>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</si>
  <si>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</si>
  <si>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</si>
  <si>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</si>
  <si>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</si>
  <si>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</si>
  <si>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</si>
  <si>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</si>
  <si>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</si>
  <si>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</si>
  <si>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</si>
  <si>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</si>
  <si>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</si>
  <si>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</si>
  <si>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</si>
  <si>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</si>
  <si>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</si>
  <si>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</si>
  <si>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</si>
  <si>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</si>
  <si>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</si>
  <si>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</si>
  <si>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</si>
  <si>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</si>
  <si>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</si>
  <si>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</si>
  <si>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</si>
  <si>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</si>
  <si>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</si>
  <si>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</si>
  <si>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</si>
  <si>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</si>
  <si>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</si>
  <si>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</si>
  <si>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</si>
  <si>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</si>
  <si>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</si>
  <si>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</si>
  <si>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</si>
  <si>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</si>
  <si>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</si>
  <si>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</si>
  <si>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</si>
  <si>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</si>
  <si>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</si>
  <si>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</si>
  <si>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</si>
  <si>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</si>
  <si>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</si>
  <si>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</si>
  <si>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</si>
  <si>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</si>
  <si>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</si>
  <si>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</si>
  <si>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</si>
  <si>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</si>
  <si>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</si>
  <si>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</si>
  <si>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</si>
  <si>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</si>
  <si>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</si>
  <si>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</si>
  <si>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</si>
  <si>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</si>
  <si>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</si>
  <si>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</si>
  <si>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</si>
  <si>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</si>
  <si>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</si>
  <si>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</si>
  <si>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</si>
  <si>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</si>
  <si>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</si>
  <si>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</si>
  <si>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</si>
  <si>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</si>
  <si>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</si>
  <si>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</si>
  <si>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</si>
  <si>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</si>
  <si>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</si>
  <si>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</si>
  <si>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</si>
  <si>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</si>
  <si>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</si>
  <si>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</si>
  <si>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</si>
  <si>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</si>
  <si>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</si>
  <si>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</si>
  <si>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</si>
  <si>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</si>
  <si>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</si>
  <si>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</si>
  <si>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</si>
  <si>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</si>
  <si>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</si>
  <si>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</si>
  <si>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</si>
  <si>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</si>
  <si>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</si>
  <si>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</si>
  <si>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</si>
  <si>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</si>
  <si>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</si>
  <si>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</si>
  <si>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</si>
  <si>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</si>
  <si>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</si>
  <si>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</si>
  <si>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</si>
  <si>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</si>
  <si>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</si>
  <si>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</si>
  <si>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</si>
  <si>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</si>
  <si>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</si>
  <si>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</si>
  <si>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</si>
  <si>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</si>
  <si>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</si>
  <si>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</si>
  <si>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</si>
  <si>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</si>
  <si>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</si>
  <si>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</si>
  <si>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</si>
  <si>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</si>
  <si>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</si>
  <si>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</si>
  <si>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</si>
  <si>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</si>
  <si>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</si>
  <si>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</si>
  <si>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</si>
  <si>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</si>
  <si>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</si>
  <si>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</si>
  <si>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</si>
  <si>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</si>
  <si>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</si>
  <si>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</si>
  <si>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</si>
  <si>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</si>
  <si>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</si>
  <si>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</si>
  <si>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</si>
  <si>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</si>
  <si>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</si>
  <si>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</si>
  <si>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</si>
  <si>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</si>
  <si>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</si>
  <si>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</si>
  <si>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</si>
  <si>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</si>
  <si>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</si>
  <si>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</si>
  <si>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</si>
  <si>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</si>
  <si>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</si>
  <si>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</si>
  <si>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</si>
  <si>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</si>
  <si>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</si>
  <si>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</si>
  <si>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</si>
  <si>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</si>
  <si>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</si>
  <si>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</si>
  <si>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</si>
  <si>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</si>
  <si>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</si>
  <si>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</si>
  <si>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</si>
  <si>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</si>
  <si>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</si>
  <si>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</si>
  <si>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</si>
  <si>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</si>
  <si>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</si>
  <si>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</si>
  <si>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</si>
  <si>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</si>
  <si>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</si>
  <si>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</si>
  <si>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</si>
  <si>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</si>
  <si>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</si>
  <si>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</si>
  <si>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</si>
  <si>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</si>
  <si>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</si>
  <si>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</si>
  <si>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</si>
  <si>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</si>
  <si>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</si>
  <si>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</si>
  <si>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</si>
  <si>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</si>
  <si>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</si>
  <si>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</si>
  <si>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</si>
  <si>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</si>
  <si>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</si>
  <si>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</si>
  <si>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</si>
  <si>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</si>
  <si>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</si>
  <si>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</si>
  <si>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</si>
  <si>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</si>
  <si>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</si>
  <si>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</si>
  <si>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</si>
  <si>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</si>
  <si>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</si>
  <si>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</si>
  <si>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</si>
  <si>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</si>
  <si>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</si>
  <si>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</si>
  <si>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</si>
  <si>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</si>
  <si>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</si>
  <si>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</si>
  <si>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</si>
  <si>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</si>
  <si>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</si>
  <si>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</si>
  <si>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</si>
  <si>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</si>
  <si>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</si>
  <si>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</si>
  <si>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</si>
  <si>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</si>
  <si>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</si>
  <si>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</si>
  <si>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</si>
  <si>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</si>
  <si>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</si>
  <si>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</si>
  <si>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</si>
  <si>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</si>
  <si>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</si>
  <si>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</si>
  <si>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</si>
  <si>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</si>
  <si>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</si>
  <si>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</si>
  <si>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</si>
  <si>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</si>
  <si>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</si>
  <si>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</si>
  <si>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</si>
  <si>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</si>
  <si>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</si>
  <si>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</si>
  <si>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</si>
  <si>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</si>
  <si>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</si>
  <si>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</si>
  <si>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</si>
  <si>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</si>
  <si>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</si>
  <si>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</si>
  <si>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</si>
  <si>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</si>
  <si>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</si>
  <si>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</si>
  <si>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</si>
  <si>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</si>
  <si>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</si>
  <si>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</si>
  <si>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</si>
  <si>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</si>
  <si>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</si>
  <si>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</si>
  <si>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</si>
  <si>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</si>
  <si>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</si>
  <si>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</si>
  <si>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</si>
  <si>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</si>
  <si>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</si>
  <si>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</si>
  <si>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</si>
  <si>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</si>
  <si>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</si>
  <si>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</si>
  <si>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</si>
  <si>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</si>
  <si>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</si>
  <si>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</si>
  <si>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</si>
  <si>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</si>
  <si>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</si>
  <si>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</si>
  <si>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</si>
  <si>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</si>
  <si>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</si>
  <si>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</si>
  <si>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</si>
  <si>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</si>
  <si>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</si>
  <si>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</si>
  <si>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</si>
  <si>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</si>
  <si>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</si>
  <si>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</si>
  <si>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</si>
  <si>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</si>
  <si>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</si>
  <si>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</si>
  <si>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</si>
  <si>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</si>
  <si>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</si>
  <si>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</si>
  <si>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</si>
  <si>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</si>
  <si>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</si>
  <si>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</si>
  <si>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</si>
  <si>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</si>
  <si>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</si>
  <si>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</si>
  <si>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</si>
  <si>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</si>
  <si>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</si>
  <si>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</si>
  <si>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</si>
  <si>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</si>
  <si>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</si>
  <si>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</si>
  <si>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</si>
  <si>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</si>
  <si>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</si>
  <si>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</si>
  <si>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</si>
  <si>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</si>
  <si>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</si>
  <si>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</si>
  <si>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</si>
  <si>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</si>
  <si>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</si>
  <si>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</si>
  <si>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</si>
  <si>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</si>
  <si>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</si>
  <si>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</si>
  <si>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</si>
  <si>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</si>
  <si>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</si>
  <si>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</si>
  <si>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</si>
  <si>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</si>
  <si>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</si>
  <si>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</si>
  <si>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</si>
  <si>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</si>
  <si>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</si>
  <si>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</si>
  <si>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</si>
  <si>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</si>
  <si>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</si>
  <si>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</si>
  <si>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</si>
  <si>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</si>
  <si>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</si>
  <si>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</si>
  <si>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</si>
  <si>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</si>
  <si>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</si>
  <si>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</si>
  <si>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</si>
  <si>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</si>
  <si>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</si>
  <si>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</si>
  <si>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</si>
  <si>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</si>
  <si>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</si>
  <si>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</si>
  <si>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</si>
  <si>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</si>
  <si>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</si>
  <si>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</si>
  <si>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</si>
  <si>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</si>
  <si>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</si>
  <si>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</si>
  <si>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</si>
  <si>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</si>
  <si>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</si>
  <si>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</si>
  <si>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</si>
  <si>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</si>
  <si>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</si>
  <si>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</si>
  <si>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</si>
  <si>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</si>
  <si>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</si>
  <si>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</si>
  <si>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</si>
  <si>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</si>
  <si>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</si>
  <si>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</si>
  <si>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</si>
  <si>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</si>
  <si>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</si>
  <si>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</si>
  <si>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</si>
  <si>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</si>
  <si>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</si>
  <si>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</si>
  <si>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</si>
  <si>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</si>
  <si>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</si>
  <si>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</si>
  <si>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</si>
  <si>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</si>
  <si>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</si>
  <si>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</si>
  <si>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</si>
  <si>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</si>
  <si>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</si>
  <si>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</si>
  <si>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</si>
  <si>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</si>
  <si>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</si>
  <si>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</si>
  <si>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</si>
  <si>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</si>
  <si>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</si>
  <si>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</si>
  <si>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</si>
  <si>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</si>
  <si>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</si>
  <si>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</si>
  <si>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</si>
  <si>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</si>
  <si>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</si>
  <si>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</si>
  <si>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</si>
  <si>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</si>
  <si>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</si>
  <si>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</si>
  <si>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</si>
  <si>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</si>
  <si>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</si>
  <si>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</si>
  <si>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</si>
  <si>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</si>
  <si>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</si>
  <si>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</si>
  <si>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</si>
  <si>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</si>
  <si>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</si>
  <si>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</si>
  <si>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</si>
  <si>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</si>
  <si>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</si>
  <si>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</si>
  <si>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</si>
  <si>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</si>
  <si>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</si>
  <si>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</si>
  <si>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</si>
  <si>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</si>
  <si>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</si>
  <si>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</si>
  <si>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</si>
  <si>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</si>
  <si>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</si>
  <si>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</si>
  <si>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</si>
  <si>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</si>
  <si>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</si>
  <si>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</si>
  <si>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</si>
  <si>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</si>
  <si>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</si>
  <si>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</si>
  <si>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</si>
  <si>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</si>
  <si>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</si>
  <si>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</si>
  <si>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</si>
  <si>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</si>
  <si>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</si>
  <si>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</si>
  <si>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</si>
  <si>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</si>
  <si>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</si>
  <si>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</si>
  <si>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</si>
  <si>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</si>
  <si>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</si>
  <si>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</si>
  <si>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</si>
  <si>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</si>
  <si>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</si>
  <si>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</si>
  <si>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</si>
  <si>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</si>
  <si>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</si>
  <si>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</si>
  <si>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</si>
  <si>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</si>
  <si>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</si>
  <si>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</si>
  <si>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</si>
  <si>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</si>
  <si>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</si>
  <si>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</si>
  <si>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</si>
  <si>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</si>
  <si>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</si>
  <si>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</si>
  <si>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</si>
  <si>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</si>
  <si>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</si>
  <si>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</si>
  <si>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</si>
  <si>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</si>
  <si>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</si>
  <si>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</si>
  <si>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</si>
  <si>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</si>
  <si>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</si>
  <si>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</si>
  <si>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</si>
  <si>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</si>
  <si>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</si>
  <si>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</si>
  <si>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</si>
  <si>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</si>
  <si>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</si>
  <si>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</si>
  <si>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</si>
  <si>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</si>
  <si>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</si>
  <si>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</si>
  <si>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</si>
  <si>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</si>
  <si>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</si>
  <si>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</si>
  <si>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</si>
  <si>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</si>
  <si>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</si>
  <si>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</si>
  <si>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</si>
  <si>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</si>
  <si>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</si>
  <si>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</si>
  <si>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</si>
  <si>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</si>
  <si>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</si>
  <si>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</si>
  <si>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</si>
  <si>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</si>
  <si>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</si>
  <si>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</si>
  <si>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</si>
  <si>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</si>
  <si>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</si>
  <si>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</si>
  <si>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</si>
  <si>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</si>
  <si>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</si>
  <si>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</si>
  <si>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</si>
  <si>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</si>
  <si>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</si>
  <si>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</si>
  <si>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</si>
  <si>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</si>
  <si>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</si>
  <si>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</si>
  <si>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</si>
  <si>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</si>
  <si>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</si>
  <si>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</si>
  <si>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</si>
  <si>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</si>
  <si>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</si>
  <si>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</si>
  <si>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</si>
  <si>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</si>
  <si>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</si>
  <si>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</si>
  <si>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</si>
  <si>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</si>
  <si>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</si>
  <si>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</si>
  <si>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</si>
  <si>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</si>
  <si>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</si>
  <si>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</si>
  <si>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</si>
  <si>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</si>
  <si>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</si>
  <si>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</si>
  <si>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</si>
  <si>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</si>
  <si>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</si>
  <si>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</si>
  <si>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</si>
  <si>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</si>
  <si>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</si>
  <si>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</si>
  <si>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</si>
  <si>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</si>
  <si>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</si>
  <si>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</si>
  <si>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</si>
  <si>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</si>
  <si>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</si>
  <si>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</si>
  <si>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</si>
  <si>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</si>
  <si>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</si>
  <si>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</si>
  <si>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</si>
  <si>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</si>
  <si>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</si>
  <si>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</si>
  <si>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</si>
  <si>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</si>
  <si>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</si>
  <si>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</si>
  <si>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</si>
  <si>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</si>
  <si>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</si>
  <si>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</si>
  <si>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</si>
  <si>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</si>
  <si>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</si>
  <si>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</si>
  <si>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</si>
  <si>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</si>
  <si>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</si>
  <si>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</si>
  <si>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</si>
  <si>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</si>
  <si>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</si>
  <si>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</si>
  <si>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</si>
  <si>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</si>
  <si>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</si>
  <si>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</si>
  <si>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</si>
  <si>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</si>
  <si>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</si>
  <si>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</si>
  <si>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</si>
  <si>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</si>
  <si>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</si>
  <si>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</si>
  <si>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</si>
  <si>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</si>
  <si>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</si>
  <si>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</si>
  <si>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</si>
  <si>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</si>
  <si>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</si>
  <si>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</si>
  <si>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</si>
  <si>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</si>
  <si>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</si>
  <si>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</si>
  <si>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</si>
  <si>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</si>
  <si>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</si>
  <si>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</si>
  <si>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</si>
  <si>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</si>
  <si>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</si>
  <si>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</si>
  <si>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</si>
  <si>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</si>
  <si>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</si>
  <si>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</si>
  <si>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</si>
  <si>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</si>
  <si>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</si>
  <si>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</si>
  <si>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</si>
  <si>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</si>
  <si>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</si>
  <si>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</si>
  <si>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</si>
  <si>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</si>
  <si>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</si>
  <si>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</si>
  <si>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</si>
  <si>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</si>
  <si>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</si>
  <si>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</si>
  <si>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</si>
  <si>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</si>
  <si>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</si>
  <si>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</si>
  <si>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</si>
  <si>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</si>
  <si>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</si>
  <si>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</si>
  <si>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</si>
  <si>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</si>
  <si>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</si>
  <si>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</si>
  <si>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</si>
  <si>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</si>
  <si>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</si>
  <si>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</si>
  <si>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</si>
  <si>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</si>
  <si>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</si>
  <si>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</si>
  <si>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</si>
  <si>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</si>
  <si>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</si>
  <si>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</si>
  <si>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</si>
  <si>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</si>
  <si>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</si>
  <si>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</si>
  <si>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</si>
  <si>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</si>
  <si>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</si>
  <si>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</si>
  <si>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</si>
  <si>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</si>
  <si>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</si>
  <si>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</si>
  <si>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</si>
  <si>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</si>
  <si>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</si>
  <si>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</si>
  <si>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</si>
  <si>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</si>
  <si>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</si>
  <si>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</si>
  <si>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</si>
  <si>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</si>
  <si>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</si>
  <si>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</si>
  <si>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</si>
  <si>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</si>
  <si>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</si>
  <si>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</si>
  <si>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</si>
  <si>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</si>
  <si>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</si>
  <si>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</si>
  <si>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</si>
  <si>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</si>
  <si>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</si>
  <si>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</si>
  <si>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</si>
  <si>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</si>
  <si>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</si>
  <si>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</si>
  <si>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</si>
  <si>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</si>
  <si>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</si>
  <si>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</si>
  <si>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</si>
  <si>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</si>
  <si>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</si>
  <si>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</si>
  <si>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</si>
  <si>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</si>
  <si>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</si>
  <si>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</si>
  <si>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</si>
  <si>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</si>
  <si>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</si>
  <si>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</si>
  <si>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</si>
  <si>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</si>
  <si>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</si>
  <si>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</si>
  <si>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</si>
  <si>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</si>
  <si>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</si>
  <si>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</si>
  <si>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</si>
  <si>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</si>
  <si>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</si>
  <si>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</si>
  <si>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</si>
  <si>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</si>
  <si>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</si>
  <si>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</si>
  <si>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</si>
  <si>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</si>
  <si>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</si>
  <si>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</si>
  <si>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</si>
  <si>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</si>
  <si>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</si>
  <si>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</si>
  <si>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</si>
  <si>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</si>
  <si>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</si>
  <si>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</si>
  <si>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</si>
  <si>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</si>
  <si>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</si>
  <si>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</si>
  <si>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</si>
  <si>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</si>
  <si>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</si>
  <si>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</si>
  <si>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</si>
  <si>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</si>
  <si>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</si>
  <si>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</si>
  <si>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</si>
  <si>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</si>
  <si>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</si>
  <si>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</si>
  <si>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</si>
  <si>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</si>
  <si>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</si>
  <si>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</si>
  <si>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</si>
  <si>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</si>
  <si>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</si>
  <si>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</si>
  <si>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</si>
  <si>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</si>
  <si>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</si>
  <si>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</si>
  <si>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</si>
  <si>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</si>
  <si>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</si>
  <si>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</si>
  <si>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</si>
  <si>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</si>
  <si>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</si>
  <si>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</si>
  <si>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</si>
  <si>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</si>
  <si>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</si>
  <si>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</si>
  <si>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</si>
  <si>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</si>
  <si>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</si>
  <si>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</si>
  <si>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</si>
  <si>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</si>
  <si>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</si>
  <si>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</si>
  <si>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</si>
  <si>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</si>
  <si>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</si>
  <si>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</si>
  <si>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</si>
  <si>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</si>
  <si>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</si>
  <si>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</si>
  <si>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</si>
  <si>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</si>
  <si>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</si>
  <si>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</si>
  <si>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</si>
  <si>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</si>
  <si>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</si>
  <si>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</si>
  <si>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</si>
  <si>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</si>
  <si>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</si>
  <si>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</si>
  <si>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</si>
  <si>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</si>
  <si>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</si>
  <si>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</si>
  <si>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</si>
  <si>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</si>
  <si>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</si>
  <si>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</si>
  <si>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</si>
  <si>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</si>
  <si>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</si>
  <si>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</si>
  <si>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</si>
  <si>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</si>
  <si>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</si>
  <si>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</si>
  <si>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</si>
  <si>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</si>
  <si>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</si>
  <si>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</si>
  <si>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</si>
  <si>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</si>
  <si>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</si>
  <si>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</si>
  <si>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</si>
  <si>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</si>
  <si>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</si>
  <si>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</si>
  <si>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</si>
  <si>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</si>
  <si>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</si>
  <si>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</si>
  <si>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</si>
  <si>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</si>
  <si>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</si>
  <si>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</si>
  <si>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</si>
  <si>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</si>
  <si>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</si>
  <si>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</si>
  <si>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</si>
  <si>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</si>
  <si>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</si>
  <si>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</si>
  <si>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</si>
  <si>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</si>
  <si>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</si>
  <si>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</si>
  <si>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</si>
  <si>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</si>
  <si>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</si>
  <si>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</si>
  <si>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</si>
  <si>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</si>
  <si>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</si>
  <si>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</si>
  <si>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</si>
  <si>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</si>
  <si>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</si>
  <si>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</si>
  <si>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</si>
  <si>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</si>
  <si>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</si>
  <si>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</si>
  <si>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</si>
  <si>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</si>
  <si>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</si>
  <si>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</si>
  <si>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</si>
  <si>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</si>
  <si>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</si>
  <si>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</si>
  <si>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</si>
  <si>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</si>
  <si>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</si>
  <si>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</si>
  <si>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</si>
  <si>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</si>
  <si>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</si>
  <si>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</si>
  <si>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</si>
  <si>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</si>
  <si>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</si>
  <si>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</si>
  <si>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</si>
  <si>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</si>
  <si>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</si>
  <si>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</si>
  <si>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</si>
  <si>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</si>
  <si>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</si>
  <si>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</si>
  <si>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</si>
  <si>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</si>
  <si>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</si>
  <si>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</si>
  <si>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</si>
  <si>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</si>
  <si>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</si>
  <si>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</si>
  <si>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</si>
  <si>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</si>
  <si>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</si>
  <si>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</si>
  <si>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</si>
  <si>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</si>
  <si>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</si>
  <si>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</si>
  <si>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</si>
  <si>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</si>
  <si>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</si>
  <si>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</si>
  <si>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</si>
  <si>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</si>
  <si>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</si>
  <si>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</si>
  <si>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</si>
  <si>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</si>
  <si>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</si>
  <si>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</si>
  <si>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</si>
  <si>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</si>
  <si>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</si>
  <si>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</si>
  <si>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</si>
  <si>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</si>
  <si>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</si>
  <si>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</si>
  <si>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</si>
  <si>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</si>
  <si>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</si>
  <si>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</si>
  <si>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</si>
  <si>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</si>
  <si>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</si>
  <si>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</si>
  <si>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</si>
  <si>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</si>
  <si>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</si>
  <si>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</si>
  <si>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</si>
  <si>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</si>
  <si>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</si>
  <si>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</si>
  <si>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</si>
  <si>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</si>
  <si>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</si>
  <si>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</si>
  <si>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</si>
  <si>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</si>
  <si>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</si>
  <si>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</si>
  <si>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</si>
  <si>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</si>
  <si>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</si>
  <si>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</si>
  <si>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</si>
  <si>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</si>
  <si>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</si>
  <si>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</si>
  <si>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</si>
  <si>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</si>
  <si>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</si>
  <si>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</si>
  <si>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</si>
  <si>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</si>
  <si>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</si>
  <si>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</si>
  <si>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</si>
  <si>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</si>
  <si>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</si>
  <si>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</si>
  <si>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</si>
  <si>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</si>
  <si>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</si>
  <si>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</si>
  <si>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</si>
  <si>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</si>
  <si>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</si>
  <si>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</si>
  <si>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</si>
  <si>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</si>
  <si>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</si>
  <si>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</si>
  <si>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</si>
  <si>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</si>
  <si>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</si>
  <si>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</si>
  <si>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</si>
  <si>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</si>
  <si>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</si>
  <si>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</si>
  <si>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</si>
  <si>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</si>
  <si>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</si>
  <si>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</si>
  <si>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</si>
  <si>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</si>
  <si>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</si>
  <si>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</si>
  <si>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</si>
  <si>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</si>
  <si>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</si>
  <si>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</si>
  <si>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</si>
  <si>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</si>
  <si>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</si>
  <si>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</si>
  <si>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</si>
  <si>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</si>
  <si>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</si>
  <si>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</si>
  <si>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</si>
  <si>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</si>
  <si>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</si>
  <si>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</si>
  <si>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</si>
  <si>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</si>
  <si>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</si>
  <si>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</si>
  <si>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</si>
  <si>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</si>
  <si>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</si>
  <si>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</si>
  <si>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</si>
  <si>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</si>
  <si>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</si>
  <si>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</si>
  <si>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</si>
  <si>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</si>
  <si>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</si>
  <si>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</si>
  <si>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</si>
  <si>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</si>
  <si>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</si>
  <si>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</si>
  <si>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</si>
  <si>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</si>
  <si>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</si>
  <si>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</si>
  <si>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</si>
  <si>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</si>
  <si>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</si>
  <si>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</si>
  <si>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</si>
  <si>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</si>
  <si>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</si>
  <si>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</si>
  <si>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</si>
  <si>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</si>
  <si>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</si>
  <si>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</si>
  <si>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</si>
  <si>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</si>
  <si>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</si>
  <si>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</si>
  <si>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</si>
  <si>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</si>
  <si>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</si>
  <si>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</si>
  <si>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</si>
  <si>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</si>
  <si>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</si>
  <si>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</si>
  <si>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</si>
  <si>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</si>
  <si>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</si>
  <si>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</si>
  <si>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</si>
  <si>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</si>
  <si>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</si>
  <si>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</si>
  <si>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</si>
  <si>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</si>
  <si>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</si>
  <si>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</si>
  <si>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</si>
  <si>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</si>
  <si>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</si>
  <si>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</si>
  <si>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</si>
  <si>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</si>
  <si>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</si>
  <si>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</si>
  <si>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</si>
  <si>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</si>
  <si>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</si>
  <si>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</si>
  <si>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</si>
  <si>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</si>
  <si>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</si>
  <si>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</si>
  <si>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</si>
  <si>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</si>
  <si>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</si>
  <si>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</si>
  <si>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</si>
  <si>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</si>
  <si>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</si>
  <si>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</si>
  <si>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</si>
  <si>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</si>
  <si>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</si>
  <si>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</si>
  <si>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</si>
  <si>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</si>
  <si>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</si>
  <si>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</si>
  <si>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</si>
  <si>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</si>
  <si>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</si>
  <si>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</si>
  <si>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</si>
  <si>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</si>
  <si>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</si>
  <si>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</si>
  <si>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</si>
  <si>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</si>
  <si>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</si>
  <si>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</si>
  <si>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</si>
  <si>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</si>
  <si>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</si>
  <si>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</si>
  <si>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</si>
  <si>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</si>
  <si>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</si>
  <si>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</si>
  <si>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</si>
  <si>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</si>
  <si>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</si>
  <si>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</si>
  <si>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</si>
  <si>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</si>
  <si>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</si>
  <si>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</si>
  <si>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</si>
  <si>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</si>
  <si>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</si>
  <si>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</si>
  <si>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</si>
  <si>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</si>
  <si>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</si>
  <si>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</si>
  <si>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</si>
  <si>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</si>
  <si>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</si>
  <si>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</si>
  <si>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</si>
  <si>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</si>
  <si>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</si>
  <si>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</si>
  <si>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</si>
  <si>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</si>
  <si>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</si>
  <si>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</si>
  <si>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</si>
  <si>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</si>
  <si>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</si>
  <si>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</si>
  <si>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</si>
  <si>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</si>
  <si>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</si>
  <si>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</si>
  <si>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</si>
  <si>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</si>
  <si>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</si>
  <si>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</si>
  <si>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</si>
  <si>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</si>
  <si>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</si>
  <si>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</si>
  <si>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</si>
  <si>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</si>
  <si>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</si>
  <si>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</si>
  <si>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</si>
  <si>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</si>
  <si>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</si>
  <si>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</si>
  <si>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</si>
  <si>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</si>
  <si>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</si>
  <si>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</si>
  <si>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</si>
  <si>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</si>
  <si>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</si>
  <si>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</si>
  <si>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</si>
  <si>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</si>
  <si>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</si>
  <si>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</si>
  <si>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</si>
  <si>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</si>
  <si>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</si>
  <si>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</si>
  <si>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</si>
  <si>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</si>
  <si>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</si>
  <si>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</si>
  <si>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</si>
  <si>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</si>
  <si>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</si>
  <si>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</si>
  <si>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</si>
  <si>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</si>
  <si>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</si>
  <si>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</si>
  <si>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</si>
  <si>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</si>
  <si>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</si>
  <si>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</si>
  <si>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</si>
  <si>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</si>
  <si>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</si>
  <si>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</si>
  <si>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</si>
  <si>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</si>
  <si>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</si>
  <si>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</si>
  <si>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</si>
  <si>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</si>
  <si>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</si>
  <si>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</si>
  <si>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</si>
  <si>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</si>
  <si>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</si>
  <si>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</si>
  <si>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</si>
  <si>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</si>
  <si>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</si>
  <si>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</si>
  <si>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</si>
  <si>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</si>
  <si>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</si>
  <si>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</si>
  <si>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</si>
  <si>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</si>
  <si>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</si>
  <si>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</si>
  <si>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</si>
  <si>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</si>
  <si>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</si>
  <si>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</si>
  <si>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</si>
  <si>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</si>
  <si>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</si>
  <si>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</si>
  <si>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</si>
  <si>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</si>
  <si>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</si>
  <si>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</si>
  <si>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</si>
  <si>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</si>
  <si>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</si>
  <si>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</si>
  <si>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</si>
  <si>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</si>
  <si>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</si>
  <si>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</si>
  <si>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</si>
  <si>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</si>
  <si>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</si>
  <si>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</si>
  <si>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</si>
  <si>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</si>
  <si>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</si>
  <si>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</si>
  <si>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</si>
  <si>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</si>
  <si>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</si>
  <si>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</si>
  <si>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</si>
  <si>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</si>
  <si>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</si>
  <si>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</si>
  <si>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</si>
  <si>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</si>
  <si>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</si>
  <si>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</si>
  <si>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</si>
  <si>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</si>
  <si>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</si>
  <si>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</si>
  <si>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</si>
  <si>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</si>
  <si>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</si>
  <si>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</si>
  <si>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</si>
  <si>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</si>
  <si>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</si>
  <si>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</si>
  <si>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</si>
  <si>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</si>
  <si>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</si>
  <si>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</si>
  <si>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</si>
  <si>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</si>
  <si>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</si>
  <si>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</si>
  <si>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</si>
  <si>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</si>
  <si>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</si>
  <si>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</si>
  <si>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</si>
  <si>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</si>
  <si>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</si>
  <si>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</si>
  <si>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</si>
  <si>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</si>
  <si>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</si>
  <si>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</si>
  <si>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</si>
  <si>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</si>
  <si>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</si>
  <si>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</si>
  <si>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</si>
  <si>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</si>
  <si>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</si>
  <si>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</si>
  <si>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</si>
  <si>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</si>
  <si>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</si>
  <si>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</si>
  <si>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</si>
  <si>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</si>
  <si>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</si>
  <si>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</si>
  <si>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</si>
  <si>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</si>
  <si>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</si>
  <si>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</si>
  <si>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</si>
  <si>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</si>
  <si>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</si>
  <si>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</si>
  <si>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</si>
  <si>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</si>
  <si>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</si>
  <si>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</si>
  <si>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</si>
  <si>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</si>
  <si>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</si>
  <si>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</si>
  <si>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</si>
  <si>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</si>
  <si>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</si>
  <si>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</si>
  <si>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</si>
  <si>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</si>
  <si>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</si>
  <si>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</si>
  <si>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</si>
  <si>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</si>
  <si>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</si>
  <si>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</si>
  <si>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</si>
  <si>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</si>
  <si>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</si>
  <si>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</si>
  <si>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</si>
  <si>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</si>
  <si>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</si>
  <si>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</si>
  <si>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</si>
  <si>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</si>
  <si>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</si>
  <si>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</si>
  <si>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</si>
  <si>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</si>
  <si>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</si>
  <si>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</si>
  <si>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</si>
  <si>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</si>
  <si>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</si>
  <si>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</si>
  <si>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</si>
  <si>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</si>
  <si>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</si>
  <si>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</si>
  <si>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</si>
  <si>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</si>
  <si>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</si>
  <si>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</si>
  <si>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</si>
  <si>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</si>
  <si>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</si>
  <si>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</si>
  <si>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</si>
  <si>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</si>
  <si>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</si>
  <si>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</si>
  <si>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</si>
  <si>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</si>
  <si>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</si>
  <si>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</si>
  <si>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</si>
  <si>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</si>
  <si>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</si>
  <si>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</si>
  <si>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</si>
  <si>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</si>
  <si>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</si>
  <si>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</si>
  <si>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</si>
  <si>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</si>
  <si>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</si>
  <si>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</si>
  <si>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</si>
  <si>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</si>
  <si>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</si>
  <si>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</si>
  <si>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</si>
  <si>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</si>
  <si>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</si>
  <si>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</si>
  <si>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</si>
  <si>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</si>
  <si>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</si>
  <si>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</si>
  <si>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</si>
  <si>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</si>
  <si>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</si>
  <si>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</si>
  <si>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</si>
  <si>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</si>
  <si>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</si>
  <si>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</si>
  <si>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</si>
  <si>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</si>
  <si>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</si>
  <si>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</si>
  <si>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</si>
  <si>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</si>
  <si>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</si>
  <si>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</si>
  <si>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</si>
  <si>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</si>
  <si>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</si>
  <si>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</si>
  <si>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</si>
  <si>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</si>
  <si>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</si>
  <si>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</si>
  <si>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</si>
  <si>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</si>
  <si>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</si>
  <si>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</si>
  <si>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</si>
  <si>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</si>
  <si>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</si>
  <si>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</si>
  <si>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</si>
  <si>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</si>
  <si>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</si>
  <si>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</si>
  <si>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</si>
  <si>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</si>
  <si>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</si>
  <si>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</si>
  <si>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</si>
  <si>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</si>
  <si>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</si>
  <si>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</si>
  <si>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</si>
  <si>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</si>
  <si>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</si>
  <si>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</si>
  <si>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</si>
  <si>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</si>
  <si>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</si>
  <si>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</si>
  <si>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</si>
  <si>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</si>
  <si>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</si>
  <si>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</si>
  <si>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</si>
  <si>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</si>
  <si>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</si>
  <si>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</si>
  <si>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</si>
  <si>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</si>
  <si>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</si>
  <si>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</si>
  <si>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</si>
  <si>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</si>
  <si>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</si>
  <si>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</si>
  <si>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</si>
  <si>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</si>
  <si>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</si>
  <si>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</si>
  <si>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</si>
  <si>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</si>
  <si>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</si>
  <si>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</si>
  <si>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</si>
  <si>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</si>
  <si>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</si>
  <si>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</si>
  <si>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</si>
  <si>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</si>
  <si>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</si>
  <si>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</si>
  <si>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</si>
  <si>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</si>
  <si>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</si>
  <si>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</si>
  <si>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</si>
  <si>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</si>
  <si>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</si>
  <si>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</si>
  <si>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</si>
  <si>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</si>
  <si>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</si>
  <si>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</si>
  <si>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</si>
  <si>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</si>
  <si>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</si>
  <si>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</si>
  <si>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</si>
  <si>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</si>
  <si>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</si>
  <si>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</si>
  <si>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</si>
  <si>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</si>
  <si>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</si>
  <si>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</si>
  <si>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</si>
  <si>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</si>
  <si>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</si>
  <si>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</si>
  <si>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</si>
  <si>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</si>
  <si>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</si>
  <si>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</si>
  <si>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</si>
  <si>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</si>
  <si>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</si>
  <si>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</si>
  <si>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</si>
  <si>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</si>
  <si>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</si>
  <si>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</si>
  <si>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</si>
  <si>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</si>
  <si>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</si>
  <si>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</si>
  <si>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</si>
  <si>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</si>
  <si>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</si>
  <si>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</si>
  <si>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</si>
  <si>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</si>
  <si>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</si>
  <si>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</si>
  <si>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</si>
  <si>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</si>
  <si>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</si>
  <si>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</si>
  <si>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</si>
  <si>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</si>
  <si>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</si>
  <si>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</si>
  <si>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</si>
  <si>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</si>
  <si>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</si>
  <si>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</si>
  <si>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</si>
  <si>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</si>
  <si>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</si>
  <si>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</si>
  <si>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</si>
  <si>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</si>
  <si>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</si>
  <si>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</si>
  <si>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</si>
  <si>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</si>
  <si>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</si>
  <si>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</si>
  <si>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</si>
  <si>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</si>
  <si>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</si>
  <si>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</si>
  <si>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</si>
  <si>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</si>
  <si>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</si>
  <si>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</si>
  <si>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</si>
  <si>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</si>
  <si>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</si>
  <si>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</si>
  <si>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</si>
  <si>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</si>
  <si>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</si>
  <si>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</si>
  <si>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</si>
  <si>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</si>
  <si>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</si>
  <si>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</si>
  <si>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</si>
  <si>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</si>
  <si>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</si>
  <si>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</si>
  <si>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</si>
  <si>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</si>
  <si>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</si>
  <si>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</si>
  <si>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</si>
  <si>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</si>
  <si>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</si>
  <si>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</si>
  <si>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</si>
  <si>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</si>
  <si>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</si>
  <si>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</si>
  <si>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</si>
  <si>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</si>
  <si>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</si>
  <si>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</si>
  <si>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</si>
  <si>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</si>
  <si>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</si>
  <si>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</si>
  <si>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</si>
  <si>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</si>
  <si>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</si>
  <si>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</si>
  <si>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</si>
  <si>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</si>
  <si>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</si>
  <si>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</si>
  <si>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</si>
  <si>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</si>
  <si>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</si>
  <si>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</si>
  <si>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</si>
  <si>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</si>
  <si>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</si>
  <si>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</si>
  <si>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</si>
  <si>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</si>
  <si>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</si>
  <si>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</si>
  <si>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</si>
  <si>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</si>
  <si>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</si>
  <si>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</si>
  <si>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</si>
  <si>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</si>
  <si>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</si>
  <si>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</si>
  <si>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</si>
  <si>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</si>
  <si>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</si>
  <si>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</si>
  <si>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</si>
  <si>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</si>
  <si>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</si>
  <si>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</si>
  <si>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</si>
  <si>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</si>
  <si>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</si>
  <si>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</si>
  <si>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</si>
  <si>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</si>
  <si>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</si>
  <si>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</si>
  <si>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</si>
  <si>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</si>
  <si>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</si>
  <si>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</si>
  <si>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</si>
  <si>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</si>
  <si>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</si>
  <si>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</si>
  <si>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</si>
  <si>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</si>
  <si>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</si>
  <si>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</si>
  <si>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</si>
  <si>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</si>
  <si>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</si>
  <si>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</si>
  <si>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</si>
  <si>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</si>
  <si>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</si>
  <si>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</si>
  <si>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</si>
  <si>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</si>
  <si>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</si>
  <si>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</si>
  <si>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</si>
  <si>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</si>
  <si>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</si>
  <si>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</si>
  <si>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</si>
  <si>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</si>
  <si>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</si>
  <si>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</si>
  <si>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</si>
  <si>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</si>
  <si>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</si>
  <si>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</si>
  <si>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</si>
  <si>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</si>
  <si>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</si>
  <si>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</si>
  <si>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</si>
  <si>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</si>
  <si>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</si>
  <si>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</si>
  <si>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</si>
  <si>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</si>
  <si>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</si>
  <si>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</si>
  <si>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</si>
  <si>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</si>
  <si>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</si>
  <si>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</si>
  <si>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</si>
  <si>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</si>
  <si>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</si>
  <si>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</si>
  <si>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</si>
  <si>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</si>
  <si>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</si>
  <si>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</si>
  <si>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</si>
  <si>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</si>
  <si>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</si>
  <si>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</si>
  <si>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</si>
  <si>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</si>
  <si>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</si>
  <si>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</si>
  <si>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</si>
  <si>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</si>
  <si>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</si>
  <si>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</si>
  <si>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</si>
  <si>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</si>
  <si>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</si>
  <si>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</si>
  <si>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</si>
  <si>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</si>
  <si>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</si>
  <si>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</si>
  <si>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</si>
  <si>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</si>
  <si>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</si>
  <si>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</si>
  <si>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</si>
  <si>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</si>
  <si>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</si>
  <si>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</si>
  <si>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</si>
  <si>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</si>
  <si>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</si>
  <si>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</si>
  <si>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</si>
  <si>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</si>
  <si>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</si>
  <si>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</si>
  <si>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</si>
  <si>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</si>
  <si>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</si>
  <si>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</si>
  <si>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</si>
  <si>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</si>
  <si>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</si>
  <si>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</si>
  <si>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</si>
  <si>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</si>
  <si>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</si>
  <si>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</si>
  <si>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</si>
  <si>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</si>
  <si>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</si>
  <si>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</si>
  <si>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</si>
  <si>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</si>
  <si>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</si>
  <si>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</si>
  <si>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</si>
  <si>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</si>
  <si>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</si>
  <si>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</si>
  <si>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</si>
  <si>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</si>
  <si>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</si>
  <si>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</si>
  <si>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</si>
  <si>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</si>
  <si>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</si>
  <si>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</si>
  <si>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</si>
  <si>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</si>
  <si>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</si>
  <si>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</si>
  <si>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</si>
  <si>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</si>
  <si>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</si>
  <si>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</si>
  <si>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</si>
  <si>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</si>
  <si>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</si>
  <si>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</si>
  <si>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</si>
  <si>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</si>
  <si>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</si>
  <si>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</si>
  <si>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</si>
  <si>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</si>
  <si>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</si>
  <si>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</si>
  <si>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</si>
  <si>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</si>
  <si>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</si>
  <si>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</si>
  <si>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</si>
  <si>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</si>
  <si>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</si>
  <si>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</si>
  <si>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</si>
  <si>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</si>
  <si>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</si>
  <si>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</si>
  <si>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</si>
  <si>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</si>
  <si>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</si>
  <si>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</si>
  <si>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</si>
  <si>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</si>
  <si>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</si>
  <si>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</si>
  <si>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</si>
  <si>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</si>
  <si>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</si>
  <si>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</si>
  <si>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</si>
  <si>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</si>
  <si>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</si>
  <si>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</si>
  <si>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</si>
  <si>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</si>
  <si>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</si>
  <si>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</si>
  <si>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</si>
  <si>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</si>
  <si>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</si>
  <si>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</si>
  <si>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</si>
  <si>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</si>
  <si>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</si>
  <si>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</si>
  <si>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</si>
  <si>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</si>
  <si>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</si>
  <si>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</si>
  <si>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</si>
  <si>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</si>
  <si>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</si>
  <si>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</si>
  <si>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</si>
  <si>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</si>
  <si>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</si>
  <si>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</si>
  <si>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</si>
  <si>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</si>
  <si>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</si>
  <si>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</si>
  <si>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</si>
  <si>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</si>
  <si>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</si>
  <si>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</si>
  <si>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</si>
  <si>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</si>
  <si>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</si>
  <si>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</si>
  <si>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</si>
  <si>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</si>
  <si>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</si>
  <si>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</si>
  <si>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</si>
  <si>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</si>
  <si>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</si>
  <si>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</si>
  <si>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</si>
  <si>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</si>
  <si>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</si>
  <si>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</si>
  <si>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</si>
  <si>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</si>
  <si>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</si>
  <si>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</si>
  <si>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</si>
  <si>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</si>
  <si>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</si>
  <si>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</si>
  <si>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</si>
  <si>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</si>
  <si>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</si>
  <si>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</si>
  <si>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</si>
  <si>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</si>
  <si>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</si>
  <si>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</si>
  <si>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</si>
  <si>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</si>
  <si>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</si>
  <si>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</si>
  <si>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</si>
  <si>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</si>
  <si>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</si>
  <si>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</si>
  <si>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</si>
  <si>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</si>
  <si>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</si>
  <si>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</si>
  <si>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</si>
  <si>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</si>
  <si>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</si>
  <si>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</si>
  <si>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</si>
  <si>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</si>
  <si>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</si>
  <si>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</si>
  <si>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</si>
  <si>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</si>
  <si>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</si>
  <si>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</si>
  <si>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</si>
  <si>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</si>
  <si>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</si>
  <si>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</si>
  <si>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</si>
  <si>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</si>
  <si>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</si>
  <si>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</si>
  <si>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</si>
  <si>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</si>
  <si>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</si>
  <si>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</si>
  <si>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</si>
  <si>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</si>
  <si>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</si>
  <si>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</si>
  <si>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</si>
  <si>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</si>
  <si>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</si>
  <si>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</si>
  <si>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</si>
  <si>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</si>
  <si>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</si>
  <si>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</si>
  <si>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</si>
  <si>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</si>
  <si>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</si>
  <si>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</si>
  <si>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</si>
  <si>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</si>
  <si>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</si>
  <si>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</si>
  <si>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</si>
  <si>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</si>
  <si>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</si>
  <si>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</si>
  <si>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</si>
  <si>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</si>
  <si>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</si>
  <si>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</si>
  <si>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</si>
  <si>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</si>
  <si>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</si>
  <si>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</si>
  <si>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</si>
  <si>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</si>
  <si>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</si>
  <si>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</si>
  <si>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</si>
  <si>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</si>
  <si>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</si>
  <si>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</si>
  <si>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</si>
  <si>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</si>
  <si>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</si>
  <si>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</si>
  <si>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</si>
  <si>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</si>
  <si>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</si>
  <si>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</si>
  <si>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</si>
  <si>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</si>
  <si>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</si>
  <si>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</si>
  <si>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</si>
  <si>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</si>
  <si>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</si>
  <si>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</si>
  <si>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</si>
  <si>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</si>
  <si>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</si>
  <si>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</si>
  <si>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</si>
  <si>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</si>
  <si>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</si>
  <si>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</si>
  <si>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</si>
  <si>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</si>
  <si>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</si>
  <si>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</si>
  <si>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</si>
  <si>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</si>
  <si>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</si>
  <si>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</si>
  <si>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</si>
  <si>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</si>
  <si>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</si>
  <si>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</si>
  <si>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</si>
  <si>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</si>
  <si>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</si>
  <si>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</si>
  <si>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</si>
  <si>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</si>
  <si>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</si>
  <si>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</si>
  <si>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</si>
  <si>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</si>
  <si>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</si>
  <si>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</si>
  <si>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</si>
  <si>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</si>
  <si>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</si>
  <si>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</si>
  <si>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</si>
  <si>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</si>
  <si>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</si>
  <si>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</si>
  <si>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</si>
  <si>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</si>
  <si>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</si>
  <si>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</si>
  <si>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</si>
  <si>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</si>
  <si>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</si>
  <si>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</si>
  <si>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</si>
  <si>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</si>
  <si>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</si>
  <si>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</si>
  <si>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</si>
  <si>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</si>
  <si>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</si>
  <si>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</si>
  <si>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</si>
  <si>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</si>
  <si>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</si>
  <si>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</si>
  <si>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</si>
  <si>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</si>
  <si>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</si>
  <si>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</si>
  <si>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</si>
  <si>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</si>
  <si>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</si>
  <si>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</si>
  <si>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</si>
  <si>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</si>
  <si>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</si>
  <si>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</si>
  <si>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</si>
  <si>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</si>
  <si>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</si>
  <si>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</si>
  <si>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</si>
  <si>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</si>
  <si>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</si>
  <si>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</si>
  <si>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</si>
  <si>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</si>
  <si>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</si>
  <si>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</si>
  <si>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</si>
  <si>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</si>
  <si>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</si>
  <si>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</si>
  <si>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</si>
  <si>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</si>
  <si>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</si>
  <si>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</si>
  <si>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</si>
  <si>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</si>
  <si>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</si>
  <si>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</si>
  <si>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</si>
  <si>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</si>
  <si>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</si>
  <si>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</si>
  <si>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</si>
  <si>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</si>
  <si>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</si>
  <si>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</si>
  <si>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</si>
  <si>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</si>
  <si>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</si>
  <si>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</si>
  <si>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</si>
  <si>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</si>
  <si>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</si>
  <si>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</si>
  <si>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</si>
  <si>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</si>
  <si>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</si>
  <si>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</si>
  <si>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</si>
  <si>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</si>
  <si>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</si>
  <si>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</si>
  <si>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</si>
  <si>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</si>
  <si>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</si>
  <si>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</si>
  <si>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</si>
  <si>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</si>
  <si>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</si>
  <si>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</si>
  <si>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</si>
  <si>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</si>
  <si>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</si>
  <si>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</si>
  <si>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</si>
  <si>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</si>
  <si>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</si>
  <si>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</si>
  <si>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</si>
  <si>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</si>
  <si>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</si>
  <si>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</si>
  <si>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</si>
  <si>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</si>
  <si>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</si>
  <si>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</si>
  <si>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</si>
  <si>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</si>
  <si>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</si>
  <si>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</si>
  <si>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</si>
  <si>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</si>
  <si>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</si>
  <si>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</si>
  <si>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</si>
  <si>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</si>
  <si>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</si>
  <si>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</si>
  <si>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</si>
  <si>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</si>
  <si>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</si>
  <si>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</si>
  <si>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</si>
  <si>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</si>
  <si>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</si>
  <si>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</si>
  <si>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</si>
  <si>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</si>
  <si>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</si>
  <si>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</si>
  <si>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</si>
  <si>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</si>
  <si>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</si>
  <si>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</si>
  <si>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</si>
  <si>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</si>
  <si>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</si>
  <si>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</si>
  <si>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</si>
  <si>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</si>
  <si>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</si>
  <si>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</si>
  <si>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</si>
  <si>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</si>
  <si>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</si>
  <si>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</si>
  <si>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</si>
  <si>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</si>
  <si>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</si>
  <si>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</si>
  <si>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</si>
  <si>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</si>
  <si>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</si>
  <si>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</si>
  <si>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</si>
  <si>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</si>
  <si>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</si>
  <si>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</si>
  <si>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</si>
  <si>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</si>
  <si>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</si>
  <si>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</si>
  <si>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</si>
  <si>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</si>
  <si>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</si>
  <si>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</si>
  <si>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</si>
  <si>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</si>
  <si>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</si>
  <si>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</si>
  <si>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</si>
  <si>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</si>
  <si>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</si>
  <si>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</si>
  <si>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</si>
  <si>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</si>
  <si>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</si>
  <si>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</si>
  <si>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</si>
  <si>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</si>
  <si>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</si>
  <si>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</si>
  <si>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</si>
  <si>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</si>
  <si>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</si>
  <si>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</si>
  <si>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</si>
  <si>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</si>
  <si>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</si>
  <si>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</si>
  <si>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</si>
  <si>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</si>
  <si>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</si>
  <si>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</si>
  <si>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</si>
  <si>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</si>
  <si>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</si>
  <si>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</si>
  <si>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</si>
  <si>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</si>
  <si>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</si>
  <si>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</si>
  <si>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</si>
  <si>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</si>
  <si>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</si>
  <si>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</si>
  <si>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</si>
  <si>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</si>
  <si>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</si>
  <si>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</si>
  <si>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</si>
  <si>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</si>
  <si>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</si>
  <si>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</si>
  <si>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</si>
  <si>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</si>
  <si>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</si>
  <si>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</si>
  <si>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</si>
  <si>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</si>
  <si>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</si>
  <si>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</si>
  <si>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</si>
  <si>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</si>
  <si>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</si>
  <si>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</si>
  <si>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</si>
  <si>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</si>
  <si>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</si>
  <si>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</si>
  <si>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</si>
  <si>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</si>
  <si>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</si>
  <si>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</si>
  <si>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</si>
  <si>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</si>
  <si>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</si>
  <si>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</si>
  <si>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</si>
  <si>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</si>
  <si>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</si>
  <si>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</si>
  <si>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</si>
  <si>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</si>
  <si>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</si>
  <si>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</si>
  <si>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</si>
  <si>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</si>
  <si>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</si>
  <si>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</si>
  <si>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</si>
  <si>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</si>
  <si>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</si>
  <si>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</si>
  <si>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</si>
  <si>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</si>
  <si>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</si>
  <si>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</si>
  <si>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</si>
  <si>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</si>
  <si>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</si>
  <si>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</si>
  <si>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</si>
  <si>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</si>
  <si>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</si>
  <si>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</si>
  <si>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</si>
  <si>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</si>
  <si>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</si>
  <si>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</si>
  <si>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</si>
  <si>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</si>
  <si>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</si>
  <si>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</si>
  <si>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</si>
  <si>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</si>
  <si>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</si>
  <si>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</si>
  <si>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</si>
  <si>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</si>
  <si>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</si>
  <si>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</si>
  <si>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</si>
  <si>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</si>
  <si>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</si>
  <si>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</si>
  <si>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</si>
  <si>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</si>
  <si>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</si>
  <si>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</si>
  <si>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</si>
  <si>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</si>
  <si>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</si>
  <si>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</si>
  <si>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</si>
  <si>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</si>
  <si>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</si>
  <si>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</si>
  <si>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</si>
  <si>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</si>
  <si>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</si>
  <si>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</si>
  <si>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</si>
  <si>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</si>
  <si>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</si>
  <si>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</si>
  <si>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</si>
  <si>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</si>
  <si>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</si>
  <si>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</si>
  <si>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</si>
  <si>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</si>
  <si>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</si>
  <si>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</si>
  <si>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</si>
  <si>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</si>
  <si>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</si>
  <si>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</si>
  <si>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</si>
  <si>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</si>
  <si>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</si>
  <si>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</si>
  <si>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</si>
  <si>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</si>
  <si>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</si>
  <si>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</si>
  <si>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</si>
  <si>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</si>
  <si>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</si>
  <si>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</si>
  <si>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</si>
  <si>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</si>
  <si>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</si>
  <si>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</si>
  <si>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</si>
  <si>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</si>
  <si>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</si>
  <si>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</si>
  <si>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</si>
  <si>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</si>
  <si>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</si>
  <si>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</si>
  <si>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</si>
  <si>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</si>
  <si>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</si>
  <si>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</si>
  <si>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</si>
  <si>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</si>
  <si>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</si>
  <si>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</si>
  <si>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</si>
  <si>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</si>
  <si>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</si>
  <si>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</si>
  <si>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</si>
  <si>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</si>
  <si>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</si>
  <si>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</si>
  <si>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</si>
  <si>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</si>
  <si>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</si>
  <si>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</si>
  <si>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</si>
  <si>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</si>
  <si>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</si>
  <si>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</si>
  <si>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</si>
  <si>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</si>
  <si>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</si>
  <si>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</si>
  <si>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</si>
  <si>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</si>
  <si>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</si>
  <si>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</si>
  <si>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</si>
  <si>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</si>
  <si>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</si>
  <si>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</si>
  <si>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</si>
  <si>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</si>
  <si>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</si>
  <si>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</si>
  <si>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</si>
  <si>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</si>
  <si>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</si>
  <si>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</si>
  <si>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</si>
  <si>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</si>
  <si>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</si>
  <si>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</si>
  <si>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</si>
  <si>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</si>
  <si>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</si>
  <si>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</si>
  <si>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</si>
  <si>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</si>
  <si>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</si>
  <si>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</si>
  <si>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</si>
  <si>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</si>
  <si>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</si>
  <si>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</si>
  <si>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</si>
  <si>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</si>
  <si>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</si>
  <si>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</si>
  <si>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</si>
  <si>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</si>
  <si>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</si>
  <si>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</si>
  <si>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</si>
  <si>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</si>
  <si>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</si>
  <si>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</si>
  <si>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</si>
  <si>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</si>
  <si>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</si>
  <si>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</si>
  <si>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</si>
  <si>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</si>
  <si>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</si>
  <si>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</si>
  <si>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</si>
  <si>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</si>
  <si>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</si>
  <si>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</si>
  <si>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</si>
  <si>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</si>
  <si>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</si>
  <si>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</si>
  <si>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</si>
  <si>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</si>
  <si>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</si>
  <si>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</si>
  <si>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</si>
  <si>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</si>
  <si>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</si>
  <si>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</si>
  <si>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</si>
  <si>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</si>
  <si>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</si>
  <si>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</si>
  <si>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</si>
  <si>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</si>
  <si>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</si>
  <si>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</si>
  <si>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</si>
  <si>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</si>
  <si>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</si>
  <si>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</si>
  <si>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</si>
  <si>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</si>
  <si>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</si>
  <si>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</si>
  <si>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</si>
  <si>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</si>
  <si>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</si>
  <si>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</si>
  <si>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</si>
  <si>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</si>
  <si>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</si>
  <si>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</si>
  <si>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</si>
  <si>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</si>
  <si>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</si>
  <si>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</si>
  <si>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</si>
  <si>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</si>
  <si>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</si>
  <si>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</si>
  <si>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</si>
  <si>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</si>
  <si>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</si>
  <si>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</si>
  <si>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</si>
  <si>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</si>
  <si>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</si>
  <si>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</si>
  <si>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</si>
  <si>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</si>
  <si>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</si>
  <si>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</si>
  <si>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</si>
  <si>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</si>
  <si>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</si>
  <si>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</si>
  <si>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</si>
  <si>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</si>
  <si>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</si>
  <si>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</si>
  <si>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</si>
  <si>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</si>
  <si>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</si>
  <si>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</si>
  <si>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</si>
  <si>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</si>
  <si>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</si>
  <si>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</si>
  <si>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</si>
  <si>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</si>
  <si>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</si>
  <si>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</si>
  <si>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</si>
  <si>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</si>
  <si>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</si>
  <si>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</si>
  <si>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</si>
  <si>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</si>
  <si>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</si>
  <si>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</si>
  <si>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</si>
  <si>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</si>
  <si>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</si>
  <si>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</si>
  <si>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</si>
  <si>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</si>
  <si>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</si>
  <si>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</si>
  <si>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</si>
  <si>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</si>
  <si>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</si>
  <si>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</si>
  <si>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</si>
  <si>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</si>
  <si>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</si>
  <si>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</si>
  <si>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</si>
  <si>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</si>
  <si>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</si>
  <si>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</si>
  <si>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</si>
  <si>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</si>
  <si>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</si>
  <si>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</si>
  <si>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</si>
  <si>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</si>
  <si>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</si>
  <si>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</si>
  <si>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</si>
  <si>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</si>
  <si>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</si>
  <si>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</si>
  <si>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</si>
  <si>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</si>
  <si>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</si>
  <si>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</si>
  <si>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</si>
  <si>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</si>
  <si>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</si>
  <si>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</si>
  <si>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</si>
  <si>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</si>
  <si>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</si>
  <si>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</si>
  <si>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</si>
  <si>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</si>
  <si>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</si>
  <si>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</si>
  <si>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</si>
  <si>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</si>
  <si>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</si>
  <si>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</si>
  <si>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</si>
  <si>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</si>
  <si>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</si>
  <si>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</si>
  <si>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</si>
  <si>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</si>
  <si>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</si>
  <si>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</si>
  <si>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</si>
  <si>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</si>
  <si>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</si>
  <si>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</si>
  <si>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</si>
  <si>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</si>
  <si>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</si>
  <si>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</si>
  <si>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</si>
  <si>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</si>
  <si>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</si>
  <si>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</si>
  <si>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</si>
  <si>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</si>
  <si>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</si>
  <si>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</si>
  <si>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</si>
  <si>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</si>
  <si>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</si>
  <si>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</si>
  <si>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</si>
  <si>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</si>
  <si>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</si>
  <si>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</si>
  <si>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</si>
  <si>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</si>
  <si>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</si>
  <si>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</si>
  <si>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</si>
  <si>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</si>
  <si>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</si>
  <si>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</si>
  <si>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</si>
  <si>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</si>
  <si>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</si>
  <si>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</si>
  <si>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</si>
  <si>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</si>
  <si>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</si>
  <si>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</si>
  <si>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</si>
  <si>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</si>
  <si>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</si>
  <si>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</si>
  <si>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</si>
  <si>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</si>
  <si>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</si>
  <si>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</si>
  <si>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</si>
  <si>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</si>
  <si>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</si>
  <si>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</si>
  <si>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</si>
  <si>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</si>
  <si>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</si>
  <si>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</si>
  <si>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</si>
  <si>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</si>
  <si>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</si>
  <si>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</si>
  <si>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</si>
  <si>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</si>
  <si>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</si>
  <si>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</si>
  <si>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</si>
  <si>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</si>
  <si>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</si>
  <si>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</si>
  <si>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</si>
  <si>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</si>
  <si>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</si>
  <si>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</si>
  <si>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</si>
  <si>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</si>
  <si>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</si>
  <si>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</si>
  <si>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</si>
  <si>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</si>
  <si>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</si>
  <si>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</si>
  <si>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</si>
  <si>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</si>
  <si>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</si>
  <si>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</si>
  <si>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</si>
  <si>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</si>
  <si>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</si>
  <si>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</si>
  <si>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</si>
  <si>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</si>
  <si>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</si>
  <si>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</si>
  <si>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</si>
  <si>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</si>
  <si>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</si>
  <si>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</si>
  <si>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</si>
  <si>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</si>
  <si>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</si>
  <si>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</si>
  <si>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</si>
  <si>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</si>
  <si>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</si>
  <si>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</si>
  <si>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</si>
  <si>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</si>
  <si>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</si>
  <si>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</si>
  <si>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</si>
  <si>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</si>
  <si>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</si>
  <si>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</si>
  <si>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</si>
  <si>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</si>
  <si>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</si>
  <si>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</si>
  <si>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</si>
  <si>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</si>
  <si>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</si>
  <si>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</si>
  <si>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</si>
  <si>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</si>
  <si>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</si>
  <si>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</si>
  <si>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</si>
  <si>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</si>
  <si>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</si>
  <si>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</si>
  <si>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</si>
  <si>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</si>
  <si>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</si>
  <si>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</si>
  <si>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</si>
  <si>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</si>
  <si>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</si>
  <si>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</si>
  <si>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</si>
  <si>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</si>
  <si>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</si>
  <si>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</si>
  <si>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</si>
  <si>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</si>
  <si>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</si>
  <si>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</si>
  <si>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</si>
  <si>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</si>
  <si>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</si>
  <si>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</si>
  <si>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</si>
  <si>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</si>
  <si>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</si>
  <si>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</si>
  <si>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</si>
  <si>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</si>
  <si>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</si>
  <si>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</si>
  <si>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</si>
  <si>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</si>
  <si>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</si>
  <si>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</si>
  <si>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</si>
  <si>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</si>
  <si>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</si>
  <si>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</si>
  <si>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</si>
  <si>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</si>
  <si>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</si>
  <si>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</si>
  <si>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</si>
  <si>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</si>
  <si>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</si>
  <si>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</si>
  <si>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</si>
  <si>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</si>
  <si>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</si>
  <si>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</si>
  <si>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</si>
  <si>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</si>
  <si>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</si>
  <si>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</si>
  <si>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</si>
  <si>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</si>
  <si>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</si>
  <si>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</si>
  <si>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</si>
  <si>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</si>
  <si>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</si>
  <si>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</si>
  <si>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</si>
  <si>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</si>
  <si>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</si>
  <si>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</si>
  <si>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</si>
  <si>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</si>
  <si>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</si>
  <si>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</si>
  <si>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</si>
  <si>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</si>
  <si>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</si>
  <si>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</si>
  <si>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</si>
  <si>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</si>
  <si>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</si>
  <si>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</si>
  <si>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</si>
  <si>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</si>
  <si>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</si>
  <si>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</si>
  <si>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</si>
  <si>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</si>
  <si>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</si>
  <si>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</si>
  <si>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</si>
  <si>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</si>
  <si>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</si>
  <si>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</si>
  <si>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</si>
  <si>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</si>
  <si>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</si>
  <si>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</si>
  <si>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</si>
  <si>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</si>
  <si>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</si>
  <si>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</si>
  <si>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</si>
  <si>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</si>
  <si>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</si>
  <si>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</si>
  <si>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</si>
  <si>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</si>
  <si>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</si>
  <si>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</si>
  <si>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</si>
  <si>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</si>
  <si>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</si>
  <si>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</si>
  <si>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</si>
  <si>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</si>
  <si>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</si>
  <si>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</si>
  <si>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</si>
  <si>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</si>
  <si>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</si>
  <si>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</si>
  <si>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</si>
  <si>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</si>
  <si>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</si>
  <si>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</si>
  <si>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</si>
  <si>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</si>
  <si>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</si>
  <si>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</si>
  <si>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</si>
  <si>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</si>
  <si>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</si>
  <si>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</si>
  <si>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</si>
  <si>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</si>
  <si>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</si>
  <si>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</si>
  <si>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</si>
  <si>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</si>
  <si>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</si>
  <si>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</si>
  <si>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</si>
  <si>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</si>
  <si>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</si>
  <si>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</si>
  <si>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</si>
  <si>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</si>
  <si>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</si>
  <si>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</si>
  <si>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</si>
  <si>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</si>
  <si>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</si>
  <si>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</si>
  <si>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</si>
  <si>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</si>
  <si>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</si>
  <si>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</si>
  <si>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</si>
  <si>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</si>
  <si>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</si>
  <si>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</si>
  <si>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</si>
  <si>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</si>
  <si>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</si>
  <si>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</si>
  <si>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</si>
  <si>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</si>
  <si>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</si>
  <si>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</si>
  <si>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</si>
  <si>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</si>
  <si>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</si>
  <si>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</si>
  <si>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</si>
  <si>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</si>
  <si>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</si>
  <si>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</si>
  <si>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</si>
  <si>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</si>
  <si>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</si>
  <si>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</si>
  <si>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</si>
  <si>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</si>
  <si>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</si>
  <si>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</si>
  <si>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</si>
  <si>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</si>
  <si>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</si>
  <si>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</si>
  <si>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</si>
  <si>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</si>
  <si>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</si>
  <si>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</si>
  <si>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</si>
  <si>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</si>
  <si>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</si>
  <si>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</si>
  <si>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</si>
  <si>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</si>
  <si>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</si>
  <si>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</si>
  <si>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</si>
  <si>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</si>
  <si>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</si>
  <si>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</si>
  <si>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</si>
  <si>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</si>
  <si>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</si>
  <si>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</si>
  <si>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</si>
  <si>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</si>
  <si>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</si>
  <si>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</si>
  <si>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</si>
  <si>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</si>
  <si>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</si>
  <si>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</si>
  <si>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</si>
  <si>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</si>
  <si>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</si>
  <si>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</si>
  <si>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</si>
  <si>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</si>
  <si>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</si>
  <si>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</si>
  <si>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</si>
  <si>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</si>
  <si>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</si>
  <si>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</si>
  <si>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</si>
  <si>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</si>
  <si>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</si>
  <si>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</si>
  <si>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</si>
  <si>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</si>
  <si>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</si>
  <si>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</si>
  <si>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</si>
  <si>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</si>
  <si>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</si>
  <si>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</si>
  <si>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</si>
  <si>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</si>
  <si>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</si>
  <si>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</si>
  <si>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</si>
  <si>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</si>
  <si>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</si>
  <si>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</si>
  <si>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</si>
  <si>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</si>
  <si>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</si>
  <si>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</si>
  <si>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</si>
  <si>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</si>
  <si>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</si>
  <si>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</si>
  <si>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</si>
  <si>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</si>
  <si>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</si>
  <si>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</si>
  <si>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</si>
  <si>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</si>
  <si>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</si>
  <si>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</si>
  <si>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</si>
  <si>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</si>
  <si>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</si>
  <si>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</si>
  <si>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</si>
  <si>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</si>
  <si>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</si>
  <si>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</si>
  <si>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</si>
  <si>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</si>
  <si>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</si>
  <si>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</si>
  <si>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</si>
  <si>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</si>
  <si>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</si>
  <si>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</si>
  <si>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</si>
  <si>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</si>
  <si>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</si>
  <si>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</si>
  <si>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</si>
  <si>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</si>
  <si>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</si>
  <si>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</si>
  <si>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</si>
  <si>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</si>
  <si>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</si>
  <si>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</si>
  <si>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</si>
  <si>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</si>
  <si>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</si>
  <si>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</si>
  <si>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</si>
  <si>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</si>
  <si>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</si>
  <si>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</si>
  <si>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</si>
  <si>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</si>
  <si>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</si>
  <si>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</si>
  <si>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</si>
  <si>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</si>
  <si>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</si>
  <si>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</si>
  <si>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</si>
  <si>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</si>
  <si>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</si>
  <si>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</si>
  <si>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</si>
  <si>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</si>
  <si>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</si>
  <si>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</si>
  <si>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</si>
  <si>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</si>
  <si>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</si>
  <si>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</si>
  <si>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</si>
  <si>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</si>
  <si>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</si>
  <si>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</si>
  <si>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</si>
  <si>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</si>
  <si>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</si>
  <si>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</si>
  <si>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</si>
  <si>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</si>
  <si>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</si>
  <si>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</si>
  <si>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</si>
  <si>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</si>
  <si>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</si>
  <si>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</si>
  <si>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</si>
  <si>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</si>
  <si>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</si>
  <si>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</si>
  <si>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</si>
  <si>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</si>
  <si>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</si>
  <si>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</si>
  <si>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</si>
  <si>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</si>
  <si>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</si>
  <si>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</si>
  <si>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</si>
  <si>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</si>
  <si>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</si>
  <si>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</si>
  <si>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</si>
  <si>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</si>
  <si>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</si>
  <si>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</si>
  <si>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</si>
  <si>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</si>
  <si>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</si>
  <si>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</si>
  <si>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</si>
  <si>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</si>
  <si>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</si>
  <si>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</si>
  <si>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</si>
  <si>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</si>
  <si>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</si>
  <si>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</si>
  <si>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</si>
  <si>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</si>
  <si>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</si>
  <si>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</si>
  <si>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</si>
  <si>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</si>
  <si>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</si>
  <si>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</si>
  <si>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</si>
  <si>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</si>
  <si>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</si>
  <si>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</si>
  <si>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</si>
  <si>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</si>
  <si>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</si>
  <si>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</si>
  <si>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</si>
  <si>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</si>
  <si>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</si>
  <si>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</si>
  <si>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</si>
  <si>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</si>
  <si>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</si>
  <si>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</si>
  <si>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</si>
  <si>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</si>
  <si>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</si>
  <si>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</si>
  <si>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</si>
  <si>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</si>
  <si>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</si>
  <si>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</si>
  <si>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</si>
  <si>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</si>
  <si>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</si>
  <si>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</si>
  <si>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</si>
  <si>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</si>
  <si>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</si>
  <si>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</si>
  <si>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</si>
  <si>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</si>
  <si>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</si>
  <si>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</si>
  <si>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</si>
  <si>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</si>
  <si>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</si>
  <si>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</si>
  <si>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</si>
  <si>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</si>
  <si>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</si>
  <si>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</si>
  <si>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</si>
  <si>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</si>
  <si>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</si>
  <si>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</si>
  <si>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</si>
  <si>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</si>
  <si>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</si>
  <si>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</si>
  <si>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</si>
  <si>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</si>
  <si>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</si>
  <si>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</si>
  <si>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</si>
  <si>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</si>
  <si>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</si>
  <si>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</si>
  <si>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</si>
  <si>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</si>
  <si>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</si>
  <si>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</si>
  <si>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</si>
  <si>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</si>
  <si>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</si>
  <si>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</si>
  <si>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</si>
  <si>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</si>
  <si>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</si>
  <si>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</si>
  <si>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</si>
  <si>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</si>
  <si>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</si>
  <si>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</si>
  <si>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</si>
  <si>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</si>
  <si>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</si>
  <si>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</si>
  <si>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</si>
  <si>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</si>
  <si>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</si>
  <si>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</si>
  <si>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</si>
  <si>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</si>
  <si>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</si>
  <si>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</si>
  <si>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</si>
  <si>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</si>
  <si>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</si>
  <si>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</si>
  <si>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</si>
  <si>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</si>
  <si>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</si>
  <si>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</si>
  <si>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</si>
  <si>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</si>
  <si>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</si>
  <si>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</si>
  <si>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</si>
  <si>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</si>
  <si>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</si>
  <si>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</si>
  <si>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</si>
  <si>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</si>
  <si>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</si>
  <si>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</si>
  <si>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</si>
  <si>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</si>
  <si>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</si>
  <si>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</si>
  <si>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</si>
  <si>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</si>
  <si>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</si>
  <si>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</si>
  <si>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</si>
  <si>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</si>
  <si>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</si>
  <si>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</si>
  <si>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</si>
  <si>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</si>
  <si>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</si>
  <si>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</si>
  <si>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</si>
  <si>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</si>
  <si>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</si>
  <si>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</si>
  <si>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</si>
  <si>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</si>
  <si>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</si>
  <si>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</si>
  <si>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</si>
  <si>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</si>
  <si>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</si>
  <si>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</si>
  <si>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</si>
  <si>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</si>
  <si>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</si>
  <si>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</si>
  <si>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</si>
  <si>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</si>
  <si>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</si>
  <si>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</si>
  <si>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</si>
  <si>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</si>
  <si>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</si>
  <si>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</si>
  <si>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</si>
  <si>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</si>
  <si>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</si>
  <si>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</si>
  <si>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</si>
  <si>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</si>
  <si>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</si>
  <si>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</si>
  <si>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</si>
  <si>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</si>
  <si>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</si>
  <si>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</si>
  <si>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</si>
  <si>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</si>
  <si>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</si>
  <si>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</si>
  <si>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</si>
  <si>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</si>
  <si>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</si>
  <si>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</si>
  <si>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</si>
  <si>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</si>
  <si>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</si>
  <si>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</si>
  <si>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</si>
  <si>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</si>
  <si>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</si>
  <si>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</si>
  <si>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</si>
  <si>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</si>
  <si>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</si>
  <si>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</si>
  <si>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</si>
  <si>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</si>
  <si>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</si>
  <si>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</si>
  <si>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</si>
  <si>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</si>
  <si>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</si>
  <si>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</si>
  <si>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</si>
  <si>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</si>
  <si>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</si>
  <si>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</si>
  <si>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</si>
  <si>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</si>
  <si>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</si>
  <si>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</si>
  <si>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</si>
  <si>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</si>
  <si>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</si>
  <si>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</si>
  <si>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</si>
  <si>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</si>
  <si>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</si>
  <si>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</si>
  <si>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</si>
  <si>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</si>
  <si>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</si>
  <si>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</si>
  <si>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</si>
  <si>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</si>
  <si>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</si>
  <si>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</si>
  <si>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</si>
  <si>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</si>
  <si>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</si>
  <si>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</si>
  <si>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</si>
  <si>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</si>
  <si>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</si>
  <si>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</si>
  <si>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</si>
  <si>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</si>
  <si>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</si>
  <si>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</si>
  <si>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</si>
  <si>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</si>
  <si>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</si>
  <si>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</si>
  <si>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</si>
  <si>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</si>
  <si>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</si>
  <si>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</si>
  <si>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</si>
  <si>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</si>
  <si>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</si>
  <si>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</si>
  <si>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</si>
  <si>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</si>
  <si>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</si>
  <si>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</si>
  <si>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</si>
  <si>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</si>
  <si>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</si>
  <si>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</si>
  <si>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</si>
  <si>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</si>
  <si>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</si>
  <si>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</si>
  <si>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</si>
  <si>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</si>
  <si>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</si>
  <si>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</si>
  <si>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</si>
  <si>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</si>
  <si>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</si>
  <si>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</si>
  <si>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</si>
  <si>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</si>
  <si>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</si>
  <si>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</si>
  <si>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</si>
  <si>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</si>
  <si>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</si>
  <si>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</si>
  <si>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</si>
  <si>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</si>
  <si>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</si>
  <si>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</si>
  <si>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</si>
  <si>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</si>
  <si>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</si>
  <si>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</si>
  <si>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</si>
  <si>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</si>
  <si>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</si>
  <si>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</si>
  <si>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</si>
  <si>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</si>
  <si>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</si>
  <si>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</si>
  <si>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</si>
  <si>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</si>
  <si>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</si>
  <si>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</si>
  <si>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</si>
  <si>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</si>
  <si>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</si>
  <si>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</si>
  <si>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</si>
  <si>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</si>
  <si>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</si>
  <si>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</si>
  <si>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</si>
  <si>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</si>
  <si>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</si>
  <si>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</si>
  <si>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</si>
  <si>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</si>
  <si>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</si>
  <si>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</si>
  <si>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</si>
  <si>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</si>
  <si>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</si>
  <si>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</si>
  <si>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</si>
  <si>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</si>
  <si>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</si>
  <si>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</si>
  <si>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</si>
  <si>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</si>
  <si>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</si>
  <si>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</si>
  <si>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</si>
  <si>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</si>
  <si>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</si>
  <si>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</si>
  <si>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</si>
  <si>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</si>
  <si>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</si>
  <si>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</si>
  <si>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</si>
  <si>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</si>
  <si>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</si>
  <si>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</si>
  <si>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</si>
  <si>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</si>
  <si>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</si>
  <si>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</si>
  <si>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</si>
  <si>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</si>
  <si>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</si>
  <si>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</si>
  <si>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</si>
  <si>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</si>
  <si>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</si>
  <si>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</si>
  <si>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</si>
  <si>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</si>
  <si>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</si>
  <si>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</si>
  <si>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</si>
  <si>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</si>
  <si>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</si>
  <si>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</si>
  <si>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</si>
  <si>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</si>
  <si>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</si>
  <si>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</si>
  <si>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</si>
  <si>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</si>
  <si>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</si>
  <si>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</si>
  <si>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</si>
  <si>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</si>
  <si>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</si>
  <si>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</si>
  <si>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</si>
  <si>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</si>
  <si>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</si>
  <si>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</si>
  <si>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</si>
  <si>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</si>
  <si>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</si>
  <si>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</si>
  <si>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</si>
  <si>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</si>
  <si>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</si>
  <si>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</si>
  <si>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</si>
  <si>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</si>
  <si>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</si>
  <si>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</si>
  <si>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</si>
  <si>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</si>
  <si>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</si>
  <si>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</si>
  <si>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</si>
  <si>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</si>
  <si>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</si>
  <si>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</si>
  <si>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</si>
  <si>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</si>
  <si>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</si>
  <si>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</si>
  <si>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</si>
  <si>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</si>
  <si>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</si>
  <si>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</si>
  <si>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</si>
  <si>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</si>
  <si>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</si>
  <si>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</si>
  <si>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</si>
  <si>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</si>
  <si>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</si>
  <si>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</si>
  <si>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</si>
  <si>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</si>
  <si>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</si>
  <si>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</si>
  <si>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</si>
  <si>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</si>
  <si>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</si>
  <si>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</si>
  <si>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</si>
  <si>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</si>
  <si>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</si>
  <si>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</si>
  <si>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</si>
  <si>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</si>
  <si>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</si>
  <si>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</si>
  <si>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</si>
  <si>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</si>
  <si>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</si>
  <si>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</si>
  <si>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</si>
  <si>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</si>
  <si>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</si>
  <si>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</si>
  <si>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</si>
  <si>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</si>
  <si>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</si>
  <si>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</si>
  <si>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</si>
  <si>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</si>
  <si>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</si>
  <si>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</si>
  <si>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</si>
  <si>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</si>
  <si>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</si>
  <si>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</si>
  <si>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</si>
  <si>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</si>
  <si>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</si>
  <si>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</si>
  <si>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</si>
  <si>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</si>
  <si>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</si>
  <si>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</si>
  <si>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</si>
  <si>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</si>
  <si>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</si>
  <si>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</si>
  <si>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</si>
  <si>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</si>
  <si>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</si>
  <si>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</si>
  <si>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</si>
  <si>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</si>
  <si>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</si>
  <si>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</si>
  <si>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</si>
  <si>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</si>
  <si>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</si>
  <si>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</si>
  <si>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</si>
  <si>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</si>
  <si>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</si>
  <si>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</si>
  <si>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</si>
  <si>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</si>
  <si>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</si>
  <si>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</si>
  <si>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</si>
  <si>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</si>
  <si>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</si>
  <si>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</si>
  <si>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</si>
  <si>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</si>
  <si>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</si>
  <si>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</si>
  <si>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</si>
  <si>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</si>
  <si>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</si>
  <si>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</si>
  <si>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</si>
  <si>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</si>
  <si>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</si>
  <si>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</si>
  <si>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</si>
  <si>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</si>
  <si>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</si>
  <si>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</si>
  <si>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</si>
  <si>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</si>
  <si>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</si>
  <si>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</si>
  <si>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</si>
  <si>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</si>
  <si>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</si>
  <si>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</si>
  <si>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</si>
  <si>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</si>
  <si>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</si>
  <si>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</si>
  <si>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</si>
  <si>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</si>
  <si>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</si>
  <si>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</si>
  <si>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</si>
  <si>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</si>
  <si>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</si>
  <si>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</si>
  <si>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</si>
  <si>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</si>
  <si>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</si>
  <si>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</si>
  <si>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</si>
  <si>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</si>
  <si>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</si>
  <si>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</si>
  <si>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</si>
  <si>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</si>
  <si>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</si>
  <si>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</si>
  <si>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</si>
  <si>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</si>
  <si>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</si>
  <si>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</si>
  <si>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</si>
  <si>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</si>
  <si>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</si>
  <si>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</si>
  <si>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</si>
  <si>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</si>
  <si>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</si>
  <si>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</si>
  <si>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</si>
  <si>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</si>
  <si>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</si>
  <si>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</si>
  <si>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</si>
  <si>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</si>
  <si>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</si>
  <si>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</si>
  <si>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</si>
  <si>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</si>
  <si>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</si>
  <si>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</si>
  <si>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</si>
  <si>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</si>
  <si>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</si>
  <si>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</si>
  <si>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</si>
  <si>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</si>
  <si>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</si>
  <si>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</si>
  <si>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</si>
  <si>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</si>
  <si>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</si>
  <si>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</si>
  <si>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</si>
  <si>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</si>
  <si>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</si>
  <si>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</si>
  <si>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</si>
  <si>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</si>
  <si>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</si>
  <si>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</si>
  <si>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</si>
  <si>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</si>
  <si>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</si>
  <si>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</si>
  <si>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</si>
  <si>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</si>
  <si>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</si>
  <si>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</si>
  <si>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</si>
  <si>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</si>
  <si>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</si>
  <si>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</si>
  <si>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</si>
  <si>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</si>
  <si>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</si>
  <si>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</si>
  <si>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</si>
  <si>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</si>
  <si>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</si>
  <si>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</si>
  <si>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</si>
  <si>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</si>
  <si>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</si>
  <si>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</si>
  <si>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</si>
  <si>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</si>
  <si>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</si>
  <si>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</si>
  <si>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</si>
  <si>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</si>
  <si>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</si>
  <si>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</si>
  <si>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</si>
  <si>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</si>
  <si>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</si>
  <si>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</si>
  <si>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</si>
  <si>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</si>
  <si>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</si>
  <si>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</si>
  <si>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</si>
  <si>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</si>
  <si>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</si>
  <si>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</si>
  <si>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</si>
  <si>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</si>
  <si>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</si>
  <si>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</si>
  <si>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</si>
  <si>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</si>
  <si>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</si>
  <si>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</si>
  <si>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</si>
  <si>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</si>
  <si>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</si>
  <si>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</si>
  <si>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</si>
  <si>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</si>
  <si>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</si>
  <si>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</si>
  <si>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</si>
  <si>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</si>
  <si>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</si>
  <si>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</si>
  <si>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</si>
  <si>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</si>
  <si>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</si>
  <si>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</si>
  <si>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</si>
  <si>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</si>
  <si>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</si>
  <si>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</si>
  <si>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</si>
  <si>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</si>
  <si>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</si>
  <si>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</si>
  <si>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</si>
  <si>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</si>
  <si>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</si>
  <si>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</si>
  <si>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</si>
  <si>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</si>
  <si>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</si>
  <si>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</si>
  <si>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</si>
  <si>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</si>
  <si>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</si>
  <si>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</si>
  <si>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</si>
  <si>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</si>
  <si>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</si>
  <si>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</si>
  <si>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</si>
  <si>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</si>
  <si>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</si>
  <si>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</si>
  <si>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</si>
  <si>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</si>
  <si>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</si>
  <si>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</si>
  <si>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</si>
  <si>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</si>
  <si>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</si>
  <si>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</si>
  <si>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</si>
  <si>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</si>
  <si>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</si>
  <si>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</si>
  <si>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</si>
  <si>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</si>
  <si>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</si>
  <si>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</si>
  <si>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</si>
  <si>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</si>
  <si>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</si>
  <si>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</si>
  <si>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</si>
  <si>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</si>
  <si>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</si>
  <si>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</si>
  <si>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</si>
  <si>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</si>
  <si>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</si>
  <si>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</si>
  <si>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</si>
  <si>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</si>
  <si>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</si>
  <si>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</si>
  <si>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</si>
  <si>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</si>
  <si>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</si>
  <si>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</si>
  <si>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</si>
  <si>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</si>
  <si>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</si>
  <si>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</si>
  <si>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</si>
  <si>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</si>
  <si>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</si>
  <si>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</si>
  <si>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</si>
  <si>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</si>
  <si>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</si>
  <si>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</si>
  <si>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</si>
  <si>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</si>
  <si>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</si>
  <si>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</si>
  <si>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</si>
  <si>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</si>
  <si>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</si>
  <si>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</si>
  <si>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</si>
  <si>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</si>
  <si>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</si>
  <si>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</si>
  <si>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</si>
  <si>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</si>
  <si>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</si>
  <si>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</si>
  <si>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</si>
  <si>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</si>
  <si>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</si>
  <si>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</si>
  <si>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</si>
  <si>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</si>
  <si>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</si>
  <si>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</si>
  <si>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</si>
  <si>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</si>
  <si>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</si>
  <si>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</si>
  <si>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</si>
  <si>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</si>
  <si>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</si>
  <si>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</si>
  <si>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</si>
  <si>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</si>
  <si>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</si>
  <si>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</si>
  <si>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</si>
  <si>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</si>
  <si>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</si>
  <si>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</si>
  <si>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</si>
  <si>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</si>
  <si>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</si>
  <si>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</si>
  <si>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</si>
  <si>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</si>
  <si>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</si>
  <si>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</si>
  <si>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</si>
  <si>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</si>
  <si>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</si>
  <si>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</si>
  <si>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</si>
  <si>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</si>
  <si>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</si>
  <si>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</si>
  <si>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</si>
  <si>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</si>
  <si>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</si>
  <si>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</si>
  <si>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</si>
  <si>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</si>
  <si>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</si>
  <si>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</si>
  <si>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</si>
  <si>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</si>
  <si>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</si>
  <si>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</si>
  <si>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</si>
  <si>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</si>
  <si>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</si>
  <si>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</si>
  <si>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</si>
  <si>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</si>
  <si>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</si>
  <si>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</si>
  <si>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</si>
  <si>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</si>
  <si>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</si>
  <si>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</si>
  <si>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</si>
  <si>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</si>
  <si>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</si>
  <si>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</si>
  <si>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</si>
  <si>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</si>
  <si>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</si>
  <si>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</si>
  <si>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</si>
  <si>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</si>
  <si>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</si>
  <si>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</si>
  <si>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</si>
  <si>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</si>
  <si>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</si>
  <si>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</si>
  <si>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</si>
  <si>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</si>
  <si>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</si>
  <si>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</si>
  <si>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</si>
  <si>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</si>
  <si>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</si>
  <si>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</si>
  <si>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</si>
  <si>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</si>
  <si>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</si>
  <si>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</si>
  <si>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</si>
  <si>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</si>
  <si>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</si>
  <si>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</si>
  <si>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</si>
  <si>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</si>
  <si>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</si>
  <si>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</si>
  <si>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</si>
  <si>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</si>
  <si>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</si>
  <si>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</si>
  <si>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</si>
  <si>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</si>
  <si>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</si>
  <si>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</si>
  <si>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</si>
  <si>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</si>
  <si>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</si>
  <si>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</si>
  <si>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</si>
  <si>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</si>
  <si>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</si>
  <si>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</si>
  <si>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</si>
  <si>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</si>
  <si>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</si>
  <si>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</si>
  <si>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</si>
  <si>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</si>
  <si>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</si>
  <si>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</si>
  <si>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</si>
  <si>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</si>
  <si>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</si>
  <si>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</si>
  <si>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</si>
  <si>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</si>
  <si>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</si>
  <si>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</si>
  <si>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</si>
  <si>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</si>
  <si>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</si>
  <si>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</si>
  <si>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</si>
  <si>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</si>
  <si>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</si>
  <si>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</si>
  <si>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</si>
  <si>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</si>
  <si>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</si>
  <si>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</si>
  <si>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</si>
  <si>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</si>
  <si>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</si>
  <si>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</si>
  <si>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</si>
  <si>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</si>
  <si>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</si>
  <si>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</si>
  <si>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</si>
  <si>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</si>
  <si>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</si>
  <si>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</si>
  <si>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</si>
  <si>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</si>
  <si>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</si>
  <si>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</si>
  <si>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</si>
  <si>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</si>
  <si>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</si>
  <si>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</si>
  <si>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</si>
  <si>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</si>
  <si>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</si>
  <si>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</si>
  <si>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</si>
  <si>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</si>
  <si>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</si>
  <si>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</si>
  <si>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</si>
  <si>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</si>
  <si>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</si>
  <si>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</si>
  <si>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</si>
  <si>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</si>
  <si>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</si>
  <si>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</si>
  <si>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</si>
  <si>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</si>
  <si>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</si>
  <si>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</si>
  <si>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</si>
  <si>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</si>
  <si>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</si>
  <si>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</si>
  <si>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</si>
  <si>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</si>
  <si>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</si>
  <si>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</si>
  <si>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</si>
  <si>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</si>
  <si>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</si>
  <si>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</si>
  <si>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</si>
  <si>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</si>
  <si>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</si>
  <si>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</si>
  <si>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</si>
  <si>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</si>
  <si>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</si>
  <si>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</si>
  <si>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</si>
  <si>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</si>
  <si>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</si>
  <si>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</si>
  <si>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</si>
  <si>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</si>
  <si>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</si>
  <si>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</si>
  <si>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</si>
  <si>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</si>
  <si>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</si>
  <si>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</si>
  <si>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</si>
  <si>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</si>
  <si>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</si>
  <si>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</si>
  <si>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</si>
  <si>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</si>
  <si>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</si>
  <si>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</si>
  <si>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</si>
  <si>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</si>
  <si>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</si>
  <si>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</si>
  <si>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</si>
  <si>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</si>
  <si>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</si>
  <si>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</si>
  <si>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</si>
  <si>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</si>
  <si>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</si>
  <si>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</si>
  <si>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</si>
  <si>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</si>
  <si>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</si>
  <si>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</si>
  <si>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</si>
  <si>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</si>
  <si>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</si>
  <si>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</si>
  <si>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</si>
  <si>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</si>
  <si>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</si>
  <si>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</si>
  <si>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</si>
  <si>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</si>
  <si>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</si>
  <si>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</si>
  <si>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</si>
  <si>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</si>
  <si>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</si>
  <si>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</si>
  <si>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</si>
  <si>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</si>
  <si>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</si>
  <si>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</si>
  <si>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</si>
  <si>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</si>
  <si>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</si>
  <si>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</si>
  <si>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</si>
  <si>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</si>
  <si>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</si>
  <si>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</si>
  <si>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</si>
  <si>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</si>
  <si>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</si>
  <si>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</si>
  <si>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</si>
  <si>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</si>
  <si>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</si>
  <si>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</si>
  <si>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</si>
  <si>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</si>
  <si>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</si>
  <si>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</si>
  <si>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</si>
  <si>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</si>
  <si>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</si>
  <si>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</si>
  <si>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</si>
  <si>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</si>
  <si>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</si>
  <si>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</si>
  <si>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</si>
  <si>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</si>
  <si>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</si>
  <si>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</si>
  <si>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</si>
  <si>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</si>
  <si>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</si>
  <si>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</si>
  <si>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</si>
  <si>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</si>
  <si>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</si>
  <si>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</si>
  <si>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</si>
  <si>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</si>
  <si>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</si>
  <si>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</si>
  <si>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</si>
  <si>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</si>
  <si>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</si>
  <si>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</si>
  <si>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</si>
  <si>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</si>
  <si>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</si>
  <si>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</si>
  <si>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</si>
  <si>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</si>
  <si>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</si>
  <si>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</si>
  <si>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</si>
  <si>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</si>
  <si>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</si>
  <si>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</si>
  <si>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</si>
  <si>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</si>
  <si>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</si>
  <si>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</si>
  <si>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</si>
  <si>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</si>
  <si>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</si>
  <si>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</si>
  <si>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</si>
  <si>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</si>
  <si>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</si>
  <si>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</si>
  <si>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</si>
  <si>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</si>
  <si>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</si>
  <si>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</si>
  <si>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</si>
  <si>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</si>
  <si>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</si>
  <si>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</si>
  <si>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</si>
  <si>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</si>
  <si>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</si>
  <si>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</si>
  <si>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</si>
  <si>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</si>
  <si>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</si>
  <si>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</si>
  <si>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</si>
  <si>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</si>
  <si>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</si>
  <si>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</si>
  <si>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</si>
  <si>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</si>
  <si>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</si>
  <si>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</si>
  <si>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</si>
  <si>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</si>
  <si>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</si>
  <si>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</si>
  <si>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</si>
  <si>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</si>
  <si>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</si>
  <si>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</si>
  <si>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</si>
  <si>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</si>
  <si>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</si>
  <si>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</si>
  <si>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</si>
  <si>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</si>
  <si>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</si>
  <si>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</si>
  <si>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</si>
  <si>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</si>
  <si>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</si>
  <si>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</si>
  <si>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</si>
  <si>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</si>
  <si>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</si>
  <si>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</si>
  <si>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</si>
  <si>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</si>
  <si>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</si>
  <si>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</si>
  <si>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</si>
  <si>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</si>
  <si>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</si>
  <si>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</si>
  <si>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</si>
  <si>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</si>
  <si>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</si>
  <si>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</si>
  <si>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</si>
  <si>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</si>
  <si>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</si>
  <si>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</si>
  <si>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</si>
  <si>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</si>
  <si>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</si>
  <si>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</si>
  <si>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</si>
  <si>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</si>
  <si>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</si>
  <si>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</si>
  <si>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</si>
  <si>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</si>
  <si>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</si>
  <si>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</si>
  <si>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</si>
  <si>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</si>
  <si>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</si>
  <si>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</si>
  <si>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</si>
  <si>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</si>
  <si>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</si>
  <si>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</si>
  <si>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</si>
  <si>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</si>
  <si>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</si>
  <si>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</si>
  <si>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</si>
  <si>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</si>
  <si>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</si>
  <si>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</si>
  <si>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</si>
  <si>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</si>
  <si>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</si>
  <si>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</si>
  <si>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</si>
  <si>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</si>
  <si>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</si>
  <si>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</si>
  <si>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</si>
  <si>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</si>
  <si>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</si>
  <si>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</si>
  <si>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</si>
  <si>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</si>
  <si>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</si>
  <si>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</si>
  <si>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</si>
  <si>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</si>
  <si>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</si>
  <si>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</si>
  <si>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</si>
  <si>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</si>
  <si>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</si>
  <si>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</si>
  <si>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</si>
  <si>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</si>
  <si>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</si>
  <si>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</si>
  <si>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</si>
  <si>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</si>
  <si>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</si>
  <si>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</si>
  <si>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</si>
  <si>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</si>
  <si>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</si>
  <si>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</si>
  <si>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</si>
  <si>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</si>
  <si>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</si>
  <si>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</si>
  <si>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</si>
  <si>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</si>
  <si>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</si>
  <si>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</si>
  <si>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</si>
  <si>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</si>
  <si>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</si>
  <si>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</si>
  <si>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</si>
  <si>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</si>
  <si>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</si>
  <si>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</si>
  <si>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</si>
  <si>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</si>
  <si>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</si>
  <si>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</si>
  <si>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</si>
  <si>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</si>
  <si>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</si>
  <si>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</si>
  <si>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</si>
  <si>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</si>
  <si>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</si>
  <si>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</si>
  <si>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</si>
  <si>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</si>
  <si>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</si>
  <si>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</si>
  <si>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</si>
  <si>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</si>
  <si>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</si>
  <si>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</si>
  <si>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</si>
  <si>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</si>
  <si>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</si>
  <si>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</si>
  <si>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</si>
  <si>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</si>
  <si>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</si>
  <si>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</si>
  <si>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</si>
  <si>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</si>
  <si>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</si>
  <si>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</si>
  <si>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</si>
  <si>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</si>
  <si>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</si>
  <si>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</si>
  <si>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</si>
  <si>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</si>
  <si>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</si>
  <si>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</si>
  <si>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</si>
  <si>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</si>
  <si>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</si>
  <si>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</si>
  <si>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</si>
  <si>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</si>
  <si>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</si>
  <si>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</si>
  <si>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</si>
  <si>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</si>
  <si>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</si>
  <si>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</si>
  <si>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</si>
  <si>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</si>
  <si>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</si>
  <si>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</si>
  <si>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</si>
  <si>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</si>
  <si>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</si>
  <si>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</si>
  <si>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</si>
  <si>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</si>
  <si>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</si>
  <si>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</si>
  <si>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</si>
  <si>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</si>
  <si>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</si>
  <si>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</si>
  <si>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</si>
  <si>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</si>
  <si>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</si>
  <si>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</si>
  <si>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</si>
  <si>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</si>
  <si>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</si>
  <si>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</si>
  <si>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</si>
  <si>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</si>
  <si>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</si>
  <si>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</si>
  <si>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</si>
  <si>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</si>
  <si>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</si>
  <si>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</si>
  <si>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</si>
  <si>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</si>
  <si>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</si>
  <si>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</si>
  <si>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</si>
  <si>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</si>
  <si>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</si>
  <si>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</si>
  <si>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</si>
  <si>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</si>
  <si>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</si>
  <si>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</si>
  <si>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</si>
  <si>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</si>
  <si>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</si>
  <si>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</si>
  <si>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</si>
  <si>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</si>
  <si>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</si>
  <si>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</si>
  <si>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</si>
  <si>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</si>
  <si>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</si>
  <si>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</si>
  <si>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</si>
  <si>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</si>
  <si>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</si>
  <si>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</si>
  <si>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</si>
  <si>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</si>
  <si>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</si>
  <si>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</si>
  <si>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</si>
  <si>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</si>
  <si>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</si>
  <si>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</si>
  <si>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</si>
  <si>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</si>
  <si>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</si>
  <si>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</si>
  <si>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</si>
  <si>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</si>
  <si>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</si>
  <si>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</si>
  <si>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</si>
  <si>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</si>
  <si>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</si>
  <si>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</si>
  <si>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</si>
  <si>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</si>
  <si>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</si>
  <si>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</si>
  <si>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</si>
  <si>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</si>
  <si>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</si>
  <si>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</si>
  <si>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</si>
  <si>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</si>
  <si>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</si>
  <si>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</si>
  <si>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</si>
  <si>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</si>
  <si>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</si>
  <si>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</si>
  <si>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</si>
  <si>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</si>
  <si>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</si>
  <si>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</si>
  <si>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</si>
  <si>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</si>
  <si>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</si>
  <si>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</si>
  <si>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</si>
  <si>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</si>
  <si>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</si>
  <si>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</si>
  <si>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</si>
  <si>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</si>
  <si>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</si>
  <si>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</si>
  <si>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</si>
  <si>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</si>
  <si>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</si>
  <si>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</si>
  <si>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</si>
  <si>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</si>
  <si>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</si>
  <si>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</si>
  <si>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</si>
  <si>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</si>
  <si>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</si>
  <si>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</si>
  <si>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</si>
  <si>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</si>
  <si>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</si>
  <si>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</si>
  <si>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</si>
  <si>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</si>
  <si>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</si>
  <si>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</si>
  <si>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</si>
  <si>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</si>
  <si>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</si>
  <si>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</si>
  <si>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</si>
  <si>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</si>
  <si>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</si>
  <si>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</si>
  <si>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</si>
  <si>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</si>
  <si>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</si>
  <si>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</si>
  <si>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</si>
  <si>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</si>
  <si>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</si>
  <si>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</si>
  <si>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</si>
  <si>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</si>
  <si>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</si>
  <si>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</si>
  <si>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</si>
  <si>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</si>
  <si>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</si>
  <si>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</si>
  <si>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</si>
  <si>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</si>
  <si>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</si>
  <si>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</si>
  <si>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</si>
  <si>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</si>
  <si>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</si>
  <si>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</si>
  <si>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</si>
  <si>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</si>
  <si>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</si>
  <si>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</si>
  <si>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</si>
  <si>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</si>
  <si>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</si>
  <si>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</si>
  <si>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</si>
  <si>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</si>
  <si>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</si>
  <si>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</si>
  <si>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</si>
  <si>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</si>
  <si>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</si>
  <si>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</si>
  <si>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</si>
  <si>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</si>
  <si>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</si>
  <si>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</si>
  <si>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</si>
  <si>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</si>
  <si>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</si>
  <si>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</si>
  <si>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</si>
  <si>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</si>
  <si>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</si>
  <si>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</si>
  <si>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</si>
  <si>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</si>
  <si>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</si>
  <si>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</si>
  <si>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</si>
  <si>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</si>
  <si>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</si>
  <si>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</si>
  <si>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</si>
  <si>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</si>
  <si>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</si>
  <si>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</si>
  <si>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</si>
  <si>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</si>
  <si>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</si>
  <si>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</si>
  <si>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</si>
  <si>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</si>
  <si>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</si>
  <si>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</si>
  <si>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</si>
  <si>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</si>
  <si>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</si>
  <si>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</si>
  <si>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</si>
  <si>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</si>
  <si>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</si>
  <si>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</si>
  <si>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</si>
  <si>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</si>
  <si>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</si>
  <si>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</si>
  <si>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</si>
  <si>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</si>
  <si>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</si>
  <si>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</si>
  <si>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</si>
  <si>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</si>
  <si>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</si>
  <si>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</si>
  <si>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</si>
  <si>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</si>
  <si>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</si>
  <si>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</si>
  <si>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</si>
  <si>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</si>
  <si>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</si>
  <si>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</si>
  <si>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</si>
  <si>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</si>
  <si>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</si>
  <si>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</si>
  <si>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</si>
  <si>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</si>
  <si>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</si>
  <si>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</si>
  <si>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</si>
  <si>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</si>
  <si>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</si>
  <si>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</si>
  <si>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</si>
  <si>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</si>
  <si>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</si>
  <si>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</si>
  <si>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</si>
  <si>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</si>
  <si>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</si>
  <si>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</si>
  <si>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</si>
  <si>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</si>
  <si>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</si>
  <si>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</si>
  <si>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</si>
  <si>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</si>
  <si>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</si>
  <si>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</si>
  <si>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</si>
  <si>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</si>
  <si>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</si>
  <si>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</si>
  <si>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</si>
  <si>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</si>
  <si>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</si>
  <si>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</si>
  <si>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</si>
  <si>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</si>
  <si>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</si>
  <si>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</si>
  <si>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</si>
  <si>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</si>
  <si>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</si>
  <si>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</si>
  <si>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</si>
  <si>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</si>
  <si>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</si>
  <si>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</si>
  <si>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</si>
  <si>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</si>
  <si>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</si>
  <si>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</si>
  <si>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</si>
  <si>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</si>
  <si>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</si>
  <si>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</si>
  <si>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</si>
  <si>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</si>
  <si>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</si>
  <si>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</si>
  <si>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</si>
  <si>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</si>
  <si>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</si>
  <si>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</si>
  <si>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</si>
  <si>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</si>
  <si>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</si>
  <si>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</si>
  <si>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</si>
  <si>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</si>
  <si>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</si>
  <si>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</si>
  <si>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</si>
  <si>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</si>
  <si>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</si>
  <si>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</si>
  <si>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</si>
  <si>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</si>
  <si>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</si>
  <si>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</si>
  <si>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</si>
  <si>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</si>
  <si>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</si>
  <si>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</si>
  <si>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</si>
  <si>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</si>
  <si>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</si>
  <si>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</si>
  <si>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</si>
  <si>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</si>
  <si>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</si>
  <si>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</si>
  <si>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</si>
  <si>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</si>
  <si>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</si>
  <si>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</si>
  <si>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</si>
  <si>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</si>
  <si>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</si>
  <si>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</si>
  <si>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</si>
  <si>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</si>
  <si>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</si>
  <si>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</si>
  <si>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</si>
  <si>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</si>
  <si>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</si>
  <si>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</si>
  <si>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</si>
  <si>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</si>
  <si>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</si>
  <si>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</si>
  <si>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</si>
  <si>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</si>
  <si>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</si>
  <si>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</si>
  <si>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</si>
  <si>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</si>
  <si>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</si>
  <si>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</si>
  <si>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</si>
  <si>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</si>
  <si>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</si>
  <si>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</si>
  <si>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</si>
  <si>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</si>
  <si>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</si>
  <si>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</si>
  <si>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</si>
  <si>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</si>
  <si>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</si>
  <si>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</si>
  <si>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</si>
  <si>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</si>
  <si>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</si>
  <si>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</si>
  <si>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</si>
  <si>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</si>
  <si>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</si>
  <si>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</si>
  <si>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</si>
  <si>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</si>
  <si>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</si>
  <si>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</si>
  <si>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</si>
  <si>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</si>
  <si>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</si>
  <si>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</si>
  <si>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</si>
  <si>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</si>
  <si>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</si>
  <si>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</si>
  <si>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</si>
  <si>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</si>
  <si>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</si>
  <si>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</si>
  <si>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</si>
  <si>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</si>
  <si>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</si>
  <si>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</si>
  <si>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</si>
  <si>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</si>
  <si>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</si>
  <si>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</si>
  <si>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</si>
  <si>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</si>
  <si>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</si>
  <si>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</si>
  <si>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</si>
  <si>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</si>
  <si>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</si>
  <si>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</si>
  <si>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</si>
  <si>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</si>
  <si>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</si>
  <si>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</si>
  <si>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</si>
  <si>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</si>
  <si>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</si>
  <si>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</si>
  <si>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</si>
  <si>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</si>
  <si>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</si>
  <si>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</si>
  <si>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</si>
  <si>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</si>
  <si>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</si>
  <si>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</si>
  <si>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</si>
  <si>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</si>
  <si>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</si>
  <si>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</si>
  <si>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</si>
  <si>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</si>
  <si>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</si>
  <si>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</si>
  <si>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</si>
  <si>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</si>
  <si>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</si>
  <si>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</si>
  <si>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</si>
  <si>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</si>
  <si>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</si>
  <si>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</si>
  <si>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</si>
  <si>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</si>
  <si>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</si>
  <si>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</si>
  <si>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</si>
  <si>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</si>
  <si>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</si>
  <si>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</si>
  <si>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</si>
  <si>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</si>
  <si>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</si>
  <si>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</si>
  <si>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</si>
  <si>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</si>
  <si>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</si>
  <si>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</si>
  <si>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</si>
  <si>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</si>
  <si>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</si>
  <si>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</si>
  <si>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</si>
  <si>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</si>
  <si>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</si>
  <si>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</si>
  <si>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</si>
  <si>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</si>
  <si>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</si>
  <si>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</si>
  <si>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</si>
  <si>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</si>
  <si>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</si>
  <si>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</si>
  <si>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</si>
  <si>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</si>
  <si>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</si>
  <si>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</si>
  <si>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</si>
  <si>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</si>
  <si>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</si>
  <si>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</si>
  <si>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</si>
  <si>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</si>
  <si>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</si>
  <si>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</si>
  <si>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</si>
  <si>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</si>
  <si>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</si>
  <si>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</si>
  <si>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</si>
  <si>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</si>
  <si>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</si>
  <si>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</si>
  <si>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</si>
  <si>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</si>
  <si>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</si>
  <si>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</si>
  <si>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</si>
  <si>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</si>
  <si>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</si>
  <si>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</si>
  <si>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</si>
  <si>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</si>
  <si>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</si>
  <si>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</si>
  <si>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</si>
  <si>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</si>
  <si>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</si>
  <si>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</si>
  <si>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</si>
  <si>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</si>
  <si>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</si>
  <si>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</si>
  <si>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</si>
  <si>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</si>
  <si>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</si>
  <si>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</si>
  <si>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</si>
  <si>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</si>
  <si>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</si>
  <si>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</si>
  <si>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</si>
  <si>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</si>
  <si>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</si>
  <si>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</si>
  <si>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</si>
  <si>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</si>
  <si>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</si>
  <si>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</si>
  <si>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</si>
  <si>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</si>
  <si>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</si>
  <si>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</si>
  <si>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</si>
  <si>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</si>
  <si>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</si>
  <si>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</si>
  <si>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</si>
  <si>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</si>
  <si>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</si>
  <si>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</si>
  <si>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</si>
  <si>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</si>
  <si>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</si>
  <si>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</si>
  <si>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</si>
  <si>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</si>
  <si>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</si>
  <si>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</si>
  <si>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</si>
  <si>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</si>
  <si>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</si>
  <si>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</si>
  <si>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</si>
  <si>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</si>
  <si>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</si>
  <si>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</si>
  <si>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</si>
  <si>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</si>
  <si>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</si>
  <si>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</si>
  <si>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</si>
  <si>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</si>
  <si>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</si>
  <si>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</si>
  <si>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</si>
  <si>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</si>
  <si>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</si>
  <si>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</si>
  <si>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</si>
  <si>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</si>
  <si>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</si>
  <si>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</si>
  <si>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</si>
  <si>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</si>
  <si>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</si>
  <si>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</si>
  <si>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</si>
  <si>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</si>
  <si>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</si>
  <si>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</si>
  <si>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</si>
  <si>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</si>
  <si>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</si>
  <si>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</si>
  <si>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</si>
  <si>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</si>
  <si>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</si>
  <si>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</si>
  <si>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</si>
  <si>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</si>
  <si>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</si>
  <si>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</si>
  <si>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</si>
  <si>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</si>
  <si>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</si>
  <si>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</si>
  <si>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</si>
  <si>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</si>
  <si>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</si>
  <si>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</si>
  <si>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</si>
  <si>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</si>
  <si>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</si>
  <si>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</si>
  <si>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</si>
  <si>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</si>
  <si>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</si>
  <si>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</si>
  <si>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</si>
  <si>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</si>
  <si>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</si>
  <si>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</si>
  <si>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</si>
  <si>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</si>
  <si>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</si>
  <si>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</si>
  <si>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</si>
  <si>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</si>
  <si>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</si>
  <si>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</si>
  <si>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</si>
  <si>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</si>
  <si>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</si>
  <si>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</si>
  <si>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</si>
  <si>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</si>
  <si>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</si>
  <si>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</si>
  <si>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</si>
  <si>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</si>
  <si>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</si>
  <si>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</si>
  <si>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</si>
  <si>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</si>
  <si>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</si>
  <si>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</si>
  <si>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</si>
  <si>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</si>
  <si>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</si>
  <si>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</si>
  <si>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</si>
  <si>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</si>
  <si>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</si>
  <si>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</si>
  <si>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</si>
  <si>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</si>
  <si>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</si>
  <si>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</si>
  <si>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</si>
  <si>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</si>
  <si>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</si>
  <si>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</si>
  <si>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</si>
  <si>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</si>
  <si>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</si>
  <si>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</si>
  <si>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</si>
  <si>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</si>
  <si>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</si>
  <si>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</si>
  <si>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</si>
  <si>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</si>
  <si>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</si>
  <si>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</si>
  <si>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</si>
  <si>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</si>
  <si>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</si>
  <si>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</si>
  <si>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</si>
  <si>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</si>
  <si>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</si>
  <si>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</si>
  <si>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</si>
  <si>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</si>
  <si>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</si>
  <si>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</si>
  <si>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</si>
  <si>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</si>
  <si>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</si>
  <si>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</si>
  <si>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</si>
  <si>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</si>
  <si>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</si>
  <si>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</si>
  <si>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</si>
  <si>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</si>
  <si>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</si>
  <si>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</si>
  <si>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</si>
  <si>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</si>
  <si>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</si>
  <si>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</si>
  <si>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</si>
  <si>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</si>
  <si>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</si>
  <si>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</si>
  <si>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</si>
  <si>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</si>
  <si>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</si>
  <si>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</si>
  <si>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</si>
  <si>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</si>
  <si>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</si>
  <si>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</si>
  <si>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</si>
  <si>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</si>
  <si>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</si>
  <si>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</si>
  <si>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</si>
  <si>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</si>
  <si>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</si>
  <si>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</si>
  <si>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</si>
  <si>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</si>
  <si>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</si>
  <si>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</si>
  <si>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</si>
  <si>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</si>
  <si>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</si>
  <si>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</si>
  <si>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</si>
  <si>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</si>
  <si>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</si>
  <si>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</si>
  <si>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</si>
  <si>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</si>
  <si>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</si>
  <si>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</si>
  <si>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</si>
  <si>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</si>
  <si>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</si>
  <si>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</si>
  <si>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</si>
  <si>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</si>
  <si>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</si>
  <si>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</si>
  <si>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</si>
  <si>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</si>
  <si>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</si>
  <si>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</si>
  <si>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</si>
  <si>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</si>
  <si>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</si>
  <si>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</si>
  <si>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</si>
  <si>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</si>
  <si>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</si>
  <si>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</si>
  <si>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</si>
  <si>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</si>
  <si>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</si>
  <si>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</si>
  <si>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</si>
  <si>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</si>
  <si>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</si>
  <si>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</si>
  <si>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</si>
  <si>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</si>
  <si>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</si>
  <si>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</si>
  <si>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</si>
  <si>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</si>
  <si>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</si>
  <si>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</si>
  <si>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</si>
  <si>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</si>
  <si>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</si>
  <si>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</si>
  <si>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</si>
  <si>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</si>
  <si>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</si>
  <si>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</si>
  <si>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</si>
  <si>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</si>
  <si>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</si>
  <si>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</si>
  <si>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</si>
  <si>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</si>
  <si>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</si>
  <si>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</si>
  <si>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</si>
  <si>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</si>
  <si>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</si>
  <si>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</si>
  <si>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</si>
  <si>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</si>
  <si>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</si>
  <si>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</si>
  <si>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</si>
  <si>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</si>
  <si>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</si>
  <si>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</si>
  <si>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</si>
  <si>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</si>
  <si>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</si>
  <si>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</si>
  <si>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</si>
  <si>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</si>
  <si>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</si>
  <si>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</si>
  <si>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</si>
  <si>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</si>
  <si>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</si>
  <si>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</si>
  <si>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</si>
  <si>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</si>
  <si>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</si>
  <si>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</si>
  <si>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</si>
  <si>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</si>
  <si>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</si>
  <si>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</si>
  <si>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</si>
  <si>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</si>
  <si>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</si>
  <si>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</si>
  <si>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</si>
  <si>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</si>
  <si>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</si>
  <si>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</si>
  <si>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</si>
  <si>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</si>
  <si>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</si>
  <si>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</si>
  <si>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</si>
  <si>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</si>
  <si>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</si>
  <si>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</si>
  <si>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</si>
  <si>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</si>
  <si>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</si>
  <si>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</si>
  <si>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</si>
  <si>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</si>
  <si>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</si>
  <si>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</si>
  <si>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</si>
  <si>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</si>
  <si>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</si>
  <si>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</si>
  <si>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</si>
  <si>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</si>
  <si>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</si>
  <si>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</si>
  <si>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</si>
  <si>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</si>
  <si>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</si>
  <si>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</si>
  <si>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</si>
  <si>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</si>
  <si>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</si>
  <si>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</si>
  <si>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</si>
  <si>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</si>
  <si>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</si>
  <si>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</si>
  <si>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</si>
  <si>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</si>
  <si>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</si>
  <si>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</si>
  <si>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</si>
  <si>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</si>
  <si>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</si>
  <si>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</si>
  <si>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</si>
  <si>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</si>
  <si>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</si>
  <si>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</si>
  <si>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</si>
  <si>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</si>
  <si>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</si>
  <si>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</si>
  <si>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</si>
  <si>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</si>
  <si>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</si>
  <si>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</si>
  <si>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</si>
  <si>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</si>
  <si>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</si>
  <si>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</si>
  <si>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</si>
  <si>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</si>
  <si>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</si>
  <si>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</si>
  <si>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</si>
  <si>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</si>
  <si>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</si>
  <si>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</si>
  <si>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</si>
  <si>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</si>
  <si>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</si>
  <si>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</si>
  <si>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</si>
  <si>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</si>
  <si>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</si>
  <si>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</si>
  <si>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</si>
  <si>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</si>
  <si>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</si>
  <si>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</si>
  <si>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</si>
  <si>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</si>
  <si>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</si>
  <si>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</si>
  <si>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</si>
  <si>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</si>
  <si>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</si>
  <si>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</si>
  <si>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</si>
  <si>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</si>
  <si>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</si>
  <si>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</si>
  <si>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</si>
  <si>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</si>
  <si>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</si>
  <si>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</si>
  <si>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</si>
  <si>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</si>
  <si>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</si>
  <si>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</si>
  <si>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</si>
  <si>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</si>
  <si>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</si>
  <si>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</si>
  <si>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</si>
  <si>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</si>
  <si>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</si>
  <si>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</si>
  <si>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</si>
  <si>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</si>
  <si>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</si>
  <si>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</si>
  <si>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</si>
  <si>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</si>
  <si>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</si>
  <si>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</si>
  <si>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</si>
  <si>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</si>
  <si>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</si>
  <si>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</si>
  <si>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</si>
  <si>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</si>
  <si>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</si>
  <si>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</si>
  <si>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</si>
  <si>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</si>
  <si>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</si>
  <si>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</si>
  <si>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</si>
  <si>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</si>
  <si>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</si>
  <si>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</si>
  <si>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</si>
  <si>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</si>
  <si>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</si>
  <si>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</si>
  <si>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</si>
  <si>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</si>
  <si>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</si>
  <si>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</si>
  <si>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</si>
  <si>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</si>
  <si>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</si>
  <si>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</si>
  <si>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</si>
  <si>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</si>
  <si>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</si>
  <si>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</si>
  <si>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</si>
  <si>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</si>
  <si>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</si>
  <si>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</si>
  <si>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</si>
  <si>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</si>
  <si>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</si>
  <si>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</si>
  <si>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</si>
  <si>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</si>
  <si>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</si>
  <si>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</si>
  <si>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</si>
  <si>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</si>
  <si>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</si>
  <si>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</si>
  <si>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</si>
  <si>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</si>
  <si>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</si>
  <si>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</si>
  <si>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</si>
  <si>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</si>
  <si>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</si>
  <si>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</si>
  <si>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</si>
  <si>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</si>
  <si>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</si>
  <si>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</si>
  <si>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</si>
  <si>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</si>
  <si>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</si>
  <si>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</si>
  <si>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</si>
  <si>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</si>
  <si>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</si>
  <si>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</si>
  <si>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</si>
  <si>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</si>
  <si>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</si>
  <si>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</si>
  <si>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</si>
  <si>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</si>
  <si>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</si>
  <si>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</si>
  <si>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</si>
  <si>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</si>
  <si>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</si>
  <si>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</si>
  <si>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</si>
  <si>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</si>
  <si>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</si>
  <si>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</si>
  <si>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</si>
  <si>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</si>
  <si>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</si>
  <si>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</si>
  <si>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</si>
  <si>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</si>
  <si>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</si>
  <si>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</si>
  <si>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</si>
  <si>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</si>
  <si>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</si>
  <si>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</si>
  <si>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</si>
  <si>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</si>
  <si>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</si>
  <si>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</si>
  <si>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</si>
  <si>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</si>
  <si>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</si>
  <si>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</si>
  <si>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</si>
  <si>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</si>
  <si>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</si>
  <si>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</si>
  <si>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</si>
  <si>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</si>
  <si>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</si>
  <si>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</si>
  <si>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</si>
  <si>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</si>
  <si>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</si>
  <si>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</si>
  <si>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</si>
  <si>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</si>
  <si>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</si>
  <si>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</si>
  <si>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</si>
  <si>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</si>
  <si>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</si>
  <si>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</si>
  <si>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</si>
  <si>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</si>
  <si>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</si>
  <si>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</si>
  <si>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</si>
  <si>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</si>
  <si>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</si>
  <si>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</si>
  <si>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</si>
  <si>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</si>
  <si>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</si>
  <si>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</si>
  <si>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</si>
  <si>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</si>
  <si>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</si>
  <si>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</si>
  <si>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</si>
  <si>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</si>
  <si>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</si>
  <si>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</si>
  <si>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</si>
  <si>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</si>
  <si>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</si>
  <si>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</si>
  <si>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</si>
  <si>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</si>
  <si>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</si>
  <si>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</si>
  <si>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</si>
  <si>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</si>
  <si>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</si>
  <si>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</si>
  <si>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</si>
  <si>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</si>
  <si>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</si>
  <si>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</si>
  <si>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</si>
  <si>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</si>
  <si>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</si>
  <si>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</si>
  <si>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</si>
  <si>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</si>
  <si>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</si>
  <si>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</si>
  <si>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</si>
  <si>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</si>
  <si>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</si>
  <si>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</si>
  <si>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</si>
  <si>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</si>
  <si>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</si>
  <si>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</si>
  <si>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</si>
  <si>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</si>
  <si>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</si>
  <si>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</si>
  <si>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</si>
  <si>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</si>
  <si>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</si>
  <si>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</si>
  <si>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</si>
  <si>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</si>
  <si>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</si>
  <si>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</si>
  <si>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</si>
  <si>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</si>
  <si>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</si>
  <si>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</si>
  <si>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</si>
  <si>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</si>
  <si>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</si>
  <si>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</si>
  <si>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</si>
  <si>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</si>
  <si>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</si>
  <si>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</si>
  <si>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</si>
  <si>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</si>
  <si>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</si>
  <si>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</si>
  <si>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</si>
  <si>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</si>
  <si>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</si>
  <si>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</si>
  <si>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</si>
  <si>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</si>
  <si>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</si>
  <si>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</si>
  <si>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</si>
  <si>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</si>
  <si>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</si>
  <si>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</si>
  <si>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</si>
  <si>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</si>
  <si>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</si>
  <si>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</si>
  <si>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</si>
  <si>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</si>
  <si>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</si>
  <si>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</si>
  <si>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</si>
  <si>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</si>
  <si>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</si>
  <si>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</si>
  <si>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</si>
  <si>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</si>
  <si>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</si>
  <si>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</si>
  <si>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</si>
  <si>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</si>
  <si>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</si>
  <si>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</si>
  <si>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</si>
  <si>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</si>
  <si>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</si>
  <si>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</si>
  <si>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</si>
  <si>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</si>
  <si>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</si>
  <si>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</si>
  <si>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</si>
  <si>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</si>
  <si>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</si>
  <si>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</si>
  <si>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</si>
  <si>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</si>
  <si>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</si>
  <si>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</si>
  <si>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</si>
  <si>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</si>
  <si>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</si>
  <si>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</si>
  <si>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</si>
  <si>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</si>
  <si>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</si>
  <si>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</si>
  <si>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</si>
  <si>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</si>
  <si>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</si>
  <si>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</si>
  <si>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</si>
  <si>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</si>
  <si>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</si>
  <si>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</si>
  <si>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</si>
  <si>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</si>
  <si>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</si>
  <si>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</si>
  <si>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</si>
  <si>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</si>
  <si>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</si>
  <si>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</si>
  <si>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</si>
  <si>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</si>
  <si>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</si>
  <si>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</si>
  <si>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</si>
  <si>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</si>
  <si>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</si>
  <si>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</si>
  <si>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</si>
  <si>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</si>
  <si>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</si>
  <si>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</si>
  <si>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</si>
  <si>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</si>
  <si>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</si>
  <si>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</si>
  <si>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</si>
  <si>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</si>
  <si>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</si>
  <si>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</si>
  <si>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</si>
  <si>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</si>
  <si>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</si>
  <si>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</si>
  <si>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</si>
  <si>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</si>
  <si>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</si>
  <si>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</si>
  <si>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</si>
  <si>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</si>
  <si>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</si>
  <si>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</si>
  <si>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</si>
  <si>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</si>
  <si>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</si>
  <si>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</si>
  <si>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</si>
  <si>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</si>
  <si>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</si>
  <si>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</si>
  <si>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</si>
  <si>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</si>
  <si>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</si>
  <si>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</si>
  <si>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</si>
  <si>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</si>
  <si>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</si>
  <si>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</si>
  <si>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</si>
  <si>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</si>
  <si>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</si>
  <si>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</si>
  <si>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</si>
  <si>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</si>
  <si>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</si>
  <si>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</si>
  <si>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</si>
  <si>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</si>
  <si>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</si>
  <si>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</si>
  <si>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</si>
  <si>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</si>
  <si>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</si>
  <si>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</si>
  <si>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</si>
  <si>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</si>
  <si>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</si>
  <si>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</si>
  <si>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</si>
  <si>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</si>
  <si>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</si>
  <si>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</si>
  <si>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</si>
  <si>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</si>
  <si>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</si>
  <si>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</si>
  <si>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</si>
  <si>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</si>
  <si>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</si>
  <si>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</si>
  <si>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</si>
  <si>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</si>
  <si>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</si>
  <si>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</si>
  <si>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</si>
  <si>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</si>
  <si>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</si>
  <si>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</si>
  <si>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</si>
  <si>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</si>
  <si>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</si>
  <si>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</si>
  <si>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</si>
  <si>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</si>
  <si>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</si>
  <si>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</si>
  <si>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</si>
  <si>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</si>
  <si>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</si>
  <si>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</si>
  <si>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</si>
  <si>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</si>
  <si>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</si>
  <si>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</si>
  <si>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</si>
  <si>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</si>
  <si>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</si>
  <si>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</si>
  <si>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</si>
  <si>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</si>
  <si>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</si>
  <si>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</si>
  <si>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</si>
  <si>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</si>
  <si>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</si>
  <si>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</si>
  <si>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</si>
  <si>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</si>
  <si>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</si>
  <si>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</si>
  <si>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</si>
  <si>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</si>
  <si>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</si>
  <si>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</si>
  <si>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</si>
  <si>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</si>
  <si>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</si>
  <si>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</si>
  <si>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</si>
  <si>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</si>
  <si>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</si>
  <si>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</si>
  <si>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</si>
  <si>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</si>
  <si>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</si>
  <si>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</si>
  <si>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</si>
  <si>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</si>
  <si>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</si>
  <si>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</si>
  <si>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</si>
  <si>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</si>
  <si>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</si>
  <si>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</si>
  <si>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</si>
  <si>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</si>
  <si>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</si>
  <si>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</si>
  <si>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</si>
  <si>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</si>
  <si>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</si>
  <si>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</si>
  <si>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</si>
  <si>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</si>
  <si>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</si>
  <si>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</si>
  <si>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</si>
  <si>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</si>
  <si>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</si>
  <si>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</si>
  <si>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</si>
  <si>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</si>
  <si>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</si>
  <si>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</si>
  <si>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</si>
  <si>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</si>
  <si>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</si>
  <si>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</si>
  <si>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</si>
  <si>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</si>
  <si>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</si>
  <si>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</si>
  <si>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</si>
  <si>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</si>
  <si>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</si>
  <si>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</si>
  <si>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</si>
  <si>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</si>
  <si>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</si>
  <si>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</si>
  <si>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</si>
  <si>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</si>
  <si>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</si>
  <si>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</si>
  <si>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</si>
  <si>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</si>
  <si>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</si>
  <si>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</si>
  <si>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</si>
  <si>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</si>
  <si>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</si>
  <si>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</si>
  <si>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</si>
  <si>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</si>
  <si>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</si>
  <si>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</si>
  <si>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</si>
  <si>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</si>
  <si>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</si>
  <si>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</si>
  <si>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</si>
  <si>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</si>
  <si>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</si>
  <si>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</si>
  <si>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</si>
  <si>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</si>
  <si>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</si>
  <si>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</si>
  <si>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</si>
  <si>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</si>
  <si>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</si>
  <si>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</si>
  <si>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</si>
  <si>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</si>
  <si>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</si>
  <si>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15 min </t>
  </si>
  <si>
    <t>PCM-20251102-00000655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</si>
  <si>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</si>
  <si>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</si>
  <si>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</si>
  <si>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</si>
  <si>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</si>
  <si>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</si>
  <si>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</si>
  <si>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</si>
  <si>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</si>
  <si>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</si>
  <si>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</si>
  <si>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</si>
  <si>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</si>
  <si>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</si>
  <si>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</si>
  <si>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</si>
  <si>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</si>
  <si>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</si>
  <si>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</si>
  <si>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</si>
  <si>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</si>
  <si>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</si>
  <si>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</si>
  <si>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</si>
  <si>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</si>
  <si>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</si>
  <si>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</si>
  <si>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</si>
  <si>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</si>
  <si>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</si>
  <si>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</si>
  <si>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</si>
  <si>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</si>
  <si>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</si>
  <si>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</si>
  <si>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</si>
  <si>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</si>
  <si>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</si>
  <si>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</si>
  <si>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</si>
  <si>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</si>
  <si>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</si>
  <si>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</si>
  <si>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</si>
  <si>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</si>
  <si>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</si>
  <si>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</si>
  <si>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</si>
  <si>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</si>
  <si>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</si>
  <si>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</si>
  <si>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</si>
  <si>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</si>
  <si>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</si>
  <si>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</si>
  <si>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</si>
  <si>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</si>
  <si>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</si>
  <si>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</si>
  <si>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</si>
  <si>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</si>
  <si>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</si>
  <si>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</si>
  <si>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</si>
  <si>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</si>
  <si>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</si>
  <si>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</si>
  <si>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</si>
  <si>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</si>
  <si>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</si>
  <si>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</si>
  <si>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</si>
  <si>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</si>
  <si>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</si>
  <si>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</si>
  <si>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</si>
  <si>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</si>
  <si>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</si>
  <si>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</si>
  <si>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</si>
  <si>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</si>
  <si>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</si>
  <si>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</si>
  <si>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</si>
  <si>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</si>
  <si>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</si>
  <si>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</si>
  <si>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</si>
  <si>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</si>
  <si>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</si>
  <si>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</si>
  <si>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</si>
  <si>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</si>
  <si>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</si>
  <si>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</si>
  <si>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</si>
  <si>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</si>
  <si>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 xml:space="preserve">NO PCM </t>
  </si>
  <si>
    <t>30 mins</t>
  </si>
  <si>
    <t>PCM-20251102-00000641</t>
  </si>
  <si>
    <t>sceco black out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</si>
  <si>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</si>
  <si>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</si>
  <si>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</si>
  <si>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</si>
  <si>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</si>
  <si>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</si>
  <si>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</si>
  <si>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</si>
  <si>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PCM-20251102-00000702</t>
  </si>
  <si>
    <t>EM Team on the way ETA: 40 Mins</t>
  </si>
  <si>
    <t>PCM-20251102-00000087</t>
  </si>
  <si>
    <t>Minor</t>
  </si>
  <si>
    <t xml:space="preserve">Sector flapping at LTE due to RM issue under arrangement </t>
  </si>
  <si>
    <t>PCM-20251102-00000685</t>
  </si>
  <si>
    <t xml:space="preserve">access issue located in fursan island </t>
  </si>
  <si>
    <t>PCM-20251102-00000697</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</si>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</sst>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300.44462777777517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4.3099999995320104E-2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3.4535185179265682E-2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45963.393053703701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45963.393053703701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45963.393053703701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45963.393053703701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45963.393053703701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45963.393053703701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45963.393053703701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45963.393053703701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45963.393053703701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45963.393053703701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45963.393053703701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45963.393053703701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45963.393053703701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45963.393053703701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45963.393053703701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45963.393053703701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45963.393053703701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45963.393053703701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45963.393053703701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45963.393053703701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45963.393053703701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45963.393053703701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45963.393053703701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45963.393053703701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45963.393053703701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45963.393053703701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45963.393053703701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45963.393053703701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45963.393053703701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45963.393053703701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45963.393053703701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45963.393053703701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45963.393053703701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45963.393053703701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45963.393053703701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45963.393053703701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45963.393053703701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45963.393053703701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45963.393053703701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45963.393053703701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45963.393053703701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45963.393053703701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45963.393053703701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45963.393053703701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45963.393053703701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45963.393053703701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45963.393053703701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45963.393053703701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45963.393053703701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45963.393053703701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45963.393053703701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45963.393053703701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45963.393053703701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45963.393053703701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45963.393053703701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45963.393053703701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45963.393053703701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45963.393053703701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45963.393053703701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45963.393053703701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45963.393053703701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45963.393053703701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45963.393053703701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45963.393053703701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45963.393053703701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45963.393053703701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45963.393053703701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45963.393053703701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45963.393053703701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45963.393053703701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45963.393053703701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45963.393053703701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45963.393053703701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45963.393053703701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45963.393053703701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45963.393053703701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45963.393053703701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45963.393053703701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45963.393053703701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45963.393053703701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45963.393053703701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45963.393053703701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45963.393053703701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45963.393053703701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45963.393053703701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45963.393053703701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45963.393053703701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45963.393053703701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45963.393053703701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45963.393053703701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45963.393053703701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45963.393053703701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45963.393053703701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45963.393053703701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45963.393053703701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45963.393053703701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45963.393053703701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45963.393053703701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45963.393053703701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45963.393053703701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45963.393053703701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45963.393053703701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45963.393053703701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45963.393053703701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45963.393053703701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45963.393053703701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45963.393053703701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45963.393053703701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45963.393053703701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45963.393053703701</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45963.393053703701</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C31CC4CD-70FC-41ED-A90C-A8BF1083933E}"/>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138.39321574073983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4.6509703703704872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0.61916481481603114</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5.3285185182176065E-2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45963.393053703701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45963.393053703701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45963.393053703701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45963.393053703701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45963.393053703701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45963.393053703701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45963.393053703701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45963.393053703701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45963.393053703701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45963.393053703701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45963.393053703701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45963.393053703701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45963.393053703701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45963.393053703701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45963.393053703701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45963.393053703701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45963.393053703701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45963.393053703701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45963.393053703701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45963.393053703701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45963.393053703701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45963.393053703701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45963.393053703701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45963.393053703701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45963.393053703701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45963.393053703701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45963.393053703701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45963.393053703701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45963.393053703701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45963.393053703701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45963.393053703701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45963.393053703701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45963.393053703701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45963.393053703701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45963.393053703701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45963.393053703701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45963.393053703701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45963.393053703701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45963.393053703701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45963.393053703701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45963.393053703701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45963.393053703701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45963.393053703701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45963.393053703701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45963.393053703701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45963.393053703701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45963.393053703701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45963.393053703701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45963.393053703701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45963.393053703701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45963.393053703701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45963.393053703701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45963.393053703701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45963.393053703701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45963.393053703701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45963.393053703701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45963.393053703701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45963.393053703701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45963.393053703701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45963.393053703701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45963.393053703701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45963.393053703701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45963.393053703701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45963.393053703701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45963.393053703701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45963.393053703701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45963.393053703701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45963.393053703701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45963.393053703701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45963.393053703701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45963.393053703701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45963.393053703701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45963.393053703701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45963.393053703701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45963.393053703701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45963.393053703701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45963.393053703701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45963.393053703701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45963.393053703701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45963.393053703701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45963.393053703701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45963.393053703701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45963.393053703701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45963.393053703701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45963.393053703701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45963.393053703701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45963.393053703701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45963.393053703701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45963.393053703701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45963.393053703701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45963.393053703701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45963.393053703701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45963.393053703701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45963.393053703701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45963.393053703701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45963.393053703701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45963.393053703701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45963.393053703701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45963.393053703701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45963.393053703701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45963.393053703701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45963.393053703701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45963.393053703701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45963.393053703701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45963.393053703701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45963.393053703701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45963.393053703701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45963.393053703701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45963.393053703701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45963.393053703701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45963.393053703701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45963.393053703701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45963.393053703701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45963.393053703701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45963.393053703701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45963.393053703701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45963.393053703701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45963.393053703701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45963.393053703701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45963.393053703701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45963.393053703701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45963.393053703701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45963.393053703701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45963.393053703701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45963.393053703701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45963.393053703701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45963.393053703701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45963.393053703701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45963.393053703701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45963.393053703701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45963.393053703701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45963.393053703701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45963.393053703701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45963.393053703701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45963.393053703701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45963.393053703701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45963.393053703701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45963.393053703701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45963.393053703701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45963.393053703701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45963.393053703701</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23978</v>
      </c>
      <c r="E2" s="18" t="s">
        <v>39021</v>
      </c>
      <c r="F2" s="20">
        <v>45963.305798611109</v>
      </c>
      <c r="G2" s="21">
        <f t="shared" ref="G2:G43" ca="1" si="0">IFERROR(NOW()-F2,"-")</f>
        <v>8.7255092592386063E-2</v>
      </c>
      <c r="H2" s="22">
        <v>45963.342291666668</v>
      </c>
      <c r="I2" s="19" t="str">
        <f>IFERROR(VLOOKUP(D2,DB!A:F,6,0),"")</f>
        <v>SCECO</v>
      </c>
      <c r="J2" s="18" t="str">
        <f>IFERROR(VLOOKUP(D2,DB!A:G,7,0),"")</f>
        <v>Vandalized</v>
      </c>
      <c r="K2" s="46" t="s">
        <v>39116</v>
      </c>
      <c r="L2" s="23" t="str">
        <f>IFERROR(VLOOKUP(D2,DB!A:I,9,0),"")</f>
        <v>Latis</v>
      </c>
    </row>
    <row r="3" spans="1:13" ht="15" customHeight="1">
      <c r="A3" s="19"/>
      <c r="B3" s="62" t="str">
        <f>IFERROR(VLOOKUP(D3,DB!A:K,11,0),"")</f>
        <v/>
      </c>
      <c r="C3" s="18"/>
      <c r="D3" s="18"/>
      <c r="E3" s="18"/>
      <c r="F3" s="20"/>
      <c r="G3" s="21">
        <f t="shared" ca="1" si="0"/>
        <v>45963.393053703701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45963.393053703701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45963.393053703701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45963.393053703701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45963.393053703701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45963.393053703701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45963.393053703701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45963.393053703701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45963.393053703701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45963.393053703701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45963.393053703701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45963.393053703701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45963.393053703701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45963.393053703701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45963.393053703701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45963.393053703701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45963.393053703701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45963.393053703701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45963.393053703701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45963.393053703701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45963.393053703701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45963.393053703701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45963.393053703701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45963.393053703701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45963.393053703701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45963.393053703701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45963.393053703701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45963.393053703701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45963.393053703701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45963.393053703701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45963.393053703701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45963.393053703701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45963.393053703701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45963.393053703701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45963.393053703701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45963.393053703701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45963.393053703701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45963.393053703701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45963.393053703701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45963.393053703701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45963.393053703701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45963.393053703701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45963.393053703701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45963.393053703701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45963.393053703701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45963.393053703701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45963.393053703701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45963.393053703701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45963.393053703701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45963.393053703701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45963.393053703701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45963.393053703701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45963.393053703701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45963.393053703701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45963.393053703701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45963.393053703701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45963.393053703701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45963.393053703701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45963.393053703701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45963.393053703701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45963.393053703701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45963.393053703701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45963.393053703701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45963.393053703701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45963.393053703701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45963.393053703701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45963.393053703701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45963.393053703701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45963.393053703701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45963.393053703701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45963.393053703701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45963.393053703701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45963.393053703701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45963.393053703701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45963.393053703701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45963.393053703701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45963.393053703701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45963.393053703701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45963.393053703701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45963.393053703701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45963.393053703701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45963.393053703701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45963.393053703701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45963.393053703701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45963.393053703701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45963.393053703701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45963.393053703701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45963.393053703701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45963.393053703701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45963.393053703701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45963.393053703701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45963.393053703701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45963.393053703701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45963.393053703701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45963.393053703701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45963.393053703701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45963.393053703701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45963.393053703701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45963.393053703701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45963.393053703701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45963.393053703701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45963.393053703701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45963.393053703701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45963.393053703701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45963.393053703701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45963.393053703701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45963.393053703701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45963.393053703701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45963.393053703701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45963.393053703701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45963.393053703701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45963.393053703701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45963.393053703701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45963.393053703701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45963.393053703701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45963.393053703701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45963.393053703701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45963.393053703701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45963.393053703701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45963.393053703701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45963.393053703701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45963.393053703701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45963.393053703701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45963.393053703701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45963.393053703701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45963.393053703701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45963.393053703701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45963.393053703701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45963.393053703701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45963.393053703701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45963.393053703701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45963.393053703701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45963.393053703701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45963.393053703701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45963.393053703701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45963.393053703701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45963.393053703701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45963.393053703701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45963.393053703701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45963.393053703701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45963.393053703701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45963.393053703701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45963.393053703701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45963.393053703701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45963.393053703701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45963.393053703701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45963.393053703701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45963.393053703701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45963.393053703701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45963.393053703701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45963.393053703701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45963.393053703701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45963.393053703701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45963.393053703701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45963.393053703701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45963.393053703701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45963.393053703701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45963.393053703701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45963.393053703701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45963.393053703701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45963.393053703701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45963.393053703701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45963.393053703701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45963.393053703701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45963.393053703701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45963.393053703701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45963.393053703701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45963.393053703701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45963.393053703701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45963.393053703701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45963.393053703701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45963.393053703701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45963.393053703701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45963.393053703701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45963.393053703701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45963.393053703701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45963.393053703701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45963.393053703701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45963.393053703701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45963.393053703701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45963.393053703701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45963.393053703701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45963.393053703701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45963.393053703701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45963.393053703701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45963.393053703701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45963.393053703701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45963.393053703701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45963.393053703701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45963.393053703701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45963.393053703701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45963.393053703701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45963.393053703701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45963.393053703701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45963.393053703701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45963.393053703701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45963.393053703701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45963.393053703701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45963.393053703701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45963.393053703701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45963.393053703701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45963.393053703701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45963.393053703701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45963.393053703701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45963.393053703701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45963.393053703701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45963.393053703701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45963.393053703701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45963.393053703701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45963.393053703701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45963.393053703701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45963.393053703701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45963.393053703701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45963.393053703701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45963.393053703701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45963.393053703701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45963.393053703701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45963.393053703701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45963.393053703701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45963.393053703701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45963.393053703701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45963.393053703701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45963.393053703701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45963.393053703701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45963.393053703701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45963.393053703701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45963.393053703701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45963.393053703701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45963.393053703701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45963.393053703701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45963.393053703701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45963.393053703701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45963.393053703701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45963.393053703701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45963.393053703701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45963.393053703701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45963.393053703701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45963.393053703701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45963.393053703701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45963.393053703701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45963.393053703701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45963.393053703701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45963.393053703701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45963.393053703701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45963.393053703701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45963.393053703701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45963.393053703701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45963.393053703701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45963.393053703701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45963.393053703701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45963.393053703701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45963.393053703701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45963.393053703701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45963.393053703701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45963.393053703701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45963.393053703701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45963.393053703701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45963.393053703701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45963.393053703701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45963.393053703701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45963.393053703701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45963.393053703701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45963.393053703701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45963.393053703701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45963.393053703701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45963.393053703701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45963.393053703701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45963.393053703701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45963.393053703701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45963.393053703701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45963.393053703701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45963.393053703701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45963.393053703701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45963.393053703701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45963.393053703701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45963.393053703701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45963.393053703701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45963.393053703701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45963.393053703701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45963.393053703701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45963.393053703701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45963.393053703701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45963.393053703701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45963.393053703701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45963.393053703701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45963.393053703701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45963.393053703701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45963.393053703701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45963.393053703701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45963.393053703701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45963.393053703701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45963.393053703701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45963.393053703701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45963.393053703701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45963.393053703701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45963.393053703701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45963.393053703701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45963.393053703701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45963.393053703701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45963.393053703701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45963.393053703701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45963.393053703701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45963.393053703701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45963.393053703701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45963.393053703701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45963.393053703701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45963.393053703701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45963.393053703701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45963.393053703701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45963.393053703701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45963.393053703701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45963.393053703701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45963.393053703701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45963.393053703701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45963.393053703701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45963.393053703701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45963.393053703701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45963.393053703701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45963.393053703701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45963.393053703701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45963.393053703701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45963.393053703701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45963.393053703701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45963.393053703701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45963.393053703701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45963.393053703701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45963.393053703701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45963.393053703701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45963.393053703701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45963.393053703701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45963.393053703701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45963.393053703701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45963.393053703701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45963.393053703701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45963.393053703701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45963.393053703701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45963.393053703701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45963.393053703701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45963.393053703701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45963.393053703701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45963.393053703701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45963.393053703701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45963.393053703701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45963.393053703701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45963.393053703701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45963.393053703701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45963.393053703701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45963.393053703701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45963.393053703701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45963.393053703701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45963.393053703701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45963.393053703701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45963.393053703701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45963.393053703701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45963.393053703701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45963.393053703701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45963.393053703701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45963.393053703701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45963.393053703701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45963.393053703701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45963.393053703701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45963.393053703701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45963.393053703701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45963.393053703701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45963.393053703701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45963.393053703701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45963.393053703701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45963.393053703701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45963.393053703701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45963.393053703701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45963.393053703701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45963.393053703701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45963.393053703701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45963.393053703701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45963.393053703701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45963.393053703701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45963.393053703701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45963.393053703701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45963.393053703701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45963.393053703701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45963.393053703701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45963.393053703701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45963.393053703701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45963.393053703701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45963.393053703701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45963.393053703701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45963.393053703701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45963.393053703701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45963.393053703701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45963.393053703701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45963.393053703701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45963.393053703701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45963.393053703701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45963.393053703701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45963.393053703701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45963.393053703701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45963.393053703701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45963.393053703701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45963.393053703701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45963.393053703701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45963.393053703701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45963.393053703701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45963.393053703701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45963.393053703701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45963.393053703701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45963.393053703701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45963.393053703701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45963.393053703701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45963.393053703701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45963.393053703701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45963.393053703701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45963.393053703701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45963.393053703701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45963.393053703701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45963.393053703701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45963.393053703701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45963.393053703701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45963.393053703701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45963.393053703701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45963.393053703701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45963.393053703701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45963.393053703701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45963.393053703701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45963.393053703701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45963.393053703701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45963.393053703701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45963.393053703701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45963.393053703701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45963.393053703701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45963.393053703701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45963.393053703701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45963.393053703701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45963.393053703701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45963.393053703701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45963.393053703701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45963.393053703701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45963.393053703701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45963.393053703701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45963.393053703701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45963.393053703701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45963.393053703701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45963.393053703701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45963.393053703701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45963.393053703701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45963.393053703701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45963.393053703701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45963.393053703701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45963.393053703701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45963.393053703701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45963.393053703701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45963.393053703701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45963.393053703701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45963.393053703701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45963.393053703701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45963.393053703701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45963.393053703701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45963.393053703701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45963.393053703701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45963.393053703701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45963.393053703701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45963.393053703701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45963.393053703701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45963.393053703701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45963.393053703701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45963.393053703701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45963.393053703701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45963.393053703701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45963.393053703701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45963.393053703701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45963.393053703701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45963.393053703701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45963.393053703701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45963.393053703701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45963.393053703701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45963.393053703701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45963.393053703701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45963.393053703701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45963.393053703701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45963.393053703701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45963.393053703701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45963.393053703701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45963.393053703701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45963.393053703701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45963.393053703701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45963.393053703701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45963.393053703701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45963.393053703701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45963.393053703701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45963.393053703701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45963.393053703701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45963.393053703701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45963.393053703701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45963.393053703701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45963.393053703701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45963.393053703701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45963.393053703701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45963.393053703701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45963.393053703701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45963.393053703701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45963.393053703701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45963.393053703701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45963.393053703701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45963.393053703701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45963.393053703701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45963.393053703701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45963.393053703701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45963.393053703701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45963.393053703701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45963.393053703701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45963.393053703701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45963.393053703701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45963.393053703701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45963.393053703701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45963.393053703701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45963.393053703701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45963.393053703701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45963.393053703701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45963.393053703701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45963.393053703701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45963.393053703701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45963.393053703701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45963.393053703701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45963.393053703701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45963.393053703701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45963.393053703701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45963.393053703701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45963.393053703701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45963.393053703701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45963.393053703701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45963.393053703701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45963.393053703701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45963.393053703701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45963.393053703701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45963.393053703701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45963.393053703701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45963.393053703701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45963.393053703701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45963.393053703701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45963.393053703701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45963.393053703701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45963.393053703701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45963.393053703701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45963.393053703701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45963.393053703701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45963.393053703701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45963.393053703701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45963.393053703701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45963.393053703701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45963.393053703701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45963.393053703701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45963.393053703701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45963.393053703701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45963.393053703701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45963.393053703701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45963.393053703701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45963.393053703701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45963.393053703701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45963.393053703701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45963.393053703701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45963.393053703701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45963.393053703701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45963.393053703701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45963.393053703701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45963.393053703701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45963.393053703701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45963.393053703701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45963.393053703701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45963.393053703701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45963.393053703701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45963.393053703701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45963.393053703701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45963.393053703701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45963.393053703701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45963.393053703701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45963.393053703701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45963.393053703701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45963.393053703701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45963.393053703701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45963.393053703701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45963.393053703701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45963.393053703701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45963.393053703701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45963.393053703701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45963.393053703701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45963.393053703701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45963.393053703701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45963.393053703701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45963.393053703701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45963.393053703701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45963.393053703701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45963.393053703701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45963.393053703701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45963.393053703701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45963.393053703701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45963.393053703701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45963.393053703701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45963.393053703701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45963.393053703701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45963.393053703701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45963.393053703701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45963.393053703701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45963.393053703701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45963.393053703701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45963.393053703701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45963.393053703701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45963.393053703701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45963.393053703701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45963.393053703701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45963.393053703701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45963.393053703701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45963.393053703701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45963.393053703701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45963.393053703701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45963.393053703701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45963.393053703701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45963.393053703701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45963.393053703701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45963.393053703701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45963.393053703701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45963.393053703701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45963.393053703701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45963.393053703701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45963.393053703701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45963.393053703701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45963.393053703701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45963.393053703701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45963.393053703701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45963.393053703701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45963.393053703701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45963.393053703701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45963.393053703701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45963.393053703701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45963.393053703701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45963.393053703701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45963.393053703701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45963.393053703701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45963.393053703701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45963.393053703701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45963.393053703701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45963.393053703701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45963.393053703701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45963.393053703701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45963.393053703701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45963.393053703701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45963.393053703701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45963.393053703701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45963.393053703701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45963.393053703701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45963.393053703701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45963.393053703701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45963.393053703701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45963.393053703701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45963.393053703701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45963.393053703701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45963.393053703701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45963.393053703701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45963.393053703701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45963.393053703701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45963.393053703701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45963.393053703701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45963.393053703701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45963.393053703701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45963.393053703701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45963.393053703701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45963.393053703701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45963.393053703701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45963.393053703701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45963.393053703701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45963.393053703701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45963.393053703701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45963.393053703701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45963.393053703701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45963.393053703701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45963.393053703701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45963.393053703701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45963.393053703701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45963.393053703701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45963.393053703701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45963.393053703701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45963.393053703701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45963.393053703701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45963.393053703701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45963.393053703701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45963.393053703701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45963.393053703701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45963.393053703701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45963.393053703701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45963.393053703701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45963.393053703701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45963.393053703701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45963.393053703701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45963.393053703701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45963.393053703701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45963.393053703701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45963.393053703701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45963.393053703701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45963.393053703701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45963.393053703701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45963.393053703701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45963.393053703701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45963.393053703701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45963.393053703701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45963.393053703701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45963.393053703701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45963.393053703701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45963.393053703701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45963.393053703701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45963.393053703701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45963.393053703701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45963.393053703701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45963.393053703701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45963.393053703701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45963.393053703701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45963.393053703701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45963.393053703701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45963.393053703701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45963.393053703701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45963.393053703701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45963.393053703701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45963.393053703701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45963.393053703701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45963.393053703701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45963.393053703701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45963.393053703701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45963.393053703701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45963.393053703701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45963.393053703701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45963.393053703701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45963.393053703701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45963.393053703701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45963.393053703701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45963.393053703701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45963.393053703701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45963.393053703701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45963.393053703701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45963.393053703701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45963.393053703701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45963.393053703701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45963.393053703701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45963.393053703701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45963.393053703701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45963.393053703701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45963.393053703701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45963.393053703701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45963.393053703701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45963.393053703701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45963.393053703701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45963.393053703701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45963.393053703701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45963.393053703701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45963.393053703701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45963.393053703701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45963.393053703701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45963.393053703701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45963.393053703701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45963.393053703701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45963.393053703701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45963.393053703701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45963.393053703701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45963.393053703701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45963.393053703701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45963.393053703701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45963.393053703701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45963.393053703701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45963.393053703701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45963.393053703701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45963.393053703701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45963.393053703701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45963.393053703701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45963.393053703701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45963.393053703701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45963.393053703701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45963.393053703701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45963.393053703701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45963.393053703701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45963.393053703701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45963.393053703701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45963.393053703701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45963.393053703701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45963.393053703701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45963.393053703701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45963.393053703701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45963.393053703701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45963.393053703701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45963.393053703701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45963.393053703701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45963.393053703701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45963.393053703701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45963.393053703701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45963.393053703701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45963.393053703701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45963.393053703701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45963.393053703701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45963.393053703701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45963.393053703701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45963.393053703701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45963.393053703701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45963.393053703701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45963.393053703701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45963.393053703701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45963.393053703701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45963.393053703701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45963.393053703701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45963.393053703701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45963.393053703701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45963.393053703701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45963.393053703701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45963.393053703701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45963.393053703701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45963.393053703701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45963.393053703701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45963.393053703701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45963.393053703701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45963.393053703701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45963.393053703701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45963.393053703701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45963.393053703701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45963.393053703701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45963.393053703701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45963.393053703701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45963.393053703701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45963.393053703701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45963.393053703701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45963.393053703701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45963.393053703701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45963.393053703701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45963.393053703701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45963.393053703701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45963.393053703701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45963.393053703701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45963.393053703701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45963.393053703701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45963.393053703701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45963.393053703701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45963.393053703701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45963.393053703701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45963.393053703701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45963.393053703701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45963.393053703701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45963.393053703701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45963.393053703701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45963.393053703701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45963.393053703701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45963.393053703701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45963.393053703701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45963.393053703701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45963.393053703701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45963.393053703701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45963.393053703701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45963.393053703701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45963.393053703701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45963.393053703701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45963.393053703701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45963.393053703701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45963.393053703701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45963.393053703701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45963.393053703701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45963.393053703701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45963.393053703701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45963.393053703701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45963.393053703701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45963.393053703701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45963.393053703701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45963.393053703701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45963.393053703701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45963.393053703701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45963.393053703701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45963.393053703701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45963.393053703701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45963.393053703701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45963.393053703701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45963.393053703701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45963.393053703701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45963.393053703701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45963.393053703701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45963.393053703701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45963.393053703701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45963.393053703701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45963.393053703701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45963.393053703701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45963.393053703701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45963.393053703701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45963.393053703701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45963.393053703701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45963.393053703701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45963.393053703701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45963.393053703701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45963.393053703701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45963.393053703701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45963.393053703701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45963.393053703701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45963.393053703701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45963.393053703701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45963.393053703701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45963.393053703701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45963.393053703701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45963.393053703701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45963.393053703701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45963.393053703701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45963.393053703701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45963.393053703701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45963.393053703701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45963.393053703701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45963.393053703701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45963.393053703701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45963.393053703701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45963.393053703701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45963.393053703701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45963.393053703701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45963.393053703701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45963.393053703701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45963.393053703701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45963.393053703701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45963.393053703701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45963.393053703701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45963.393053703701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45963.393053703701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45963.393053703701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45963.393053703701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45963.393053703701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45963.393053703701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45963.393053703701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45963.393053703701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45963.393053703701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45963.393053703701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45963.393053703701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45963.393053703701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45963.393053703701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45963.393053703701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45963.393053703701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45963.393053703701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45963.393053703701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45963.393053703701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45963.393053703701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45963.393053703701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45963.393053703701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45963.393053703701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45963.393053703701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45963.393053703701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45963.393053703701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45963.393053703701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45963.393053703701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45963.393053703701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45963.393053703701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45963.393053703701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45963.393053703701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45963.393053703701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45963.393053703701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45963.393053703701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45963.393053703701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45963.393053703701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45963.393053703701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45963.393053703701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45963.393053703701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45963.393053703701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45963.393053703701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45963.393053703701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45963.393053703701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45963.393053703701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45963.393053703701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45963.393053703701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45963.393053703701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45963.393053703701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45963.393053703701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45963.393053703701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45963.393053703701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45963.393053703701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45963.393053703701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45963.393053703701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45963.393053703701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45963.393053703701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45963.393053703701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45963.393053703701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45963.393053703701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45963.393053703701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45963.393053703701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45963.393053703701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45963.393053703701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45963.393053703701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45963.393053703701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45963.393053703701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45963.393053703701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45963.393053703701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45963.393053703701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45963.393053703701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45963.393053703701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45963.393053703701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45963.393053703701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45963.393053703701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45963.393053703701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45963.393053703701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45963.393053703701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45963.393053703701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45963.393053703701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45963.393053703701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45963.393053703701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45963.393053703701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45963.393053703701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45963.393053703701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45963.393053703701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45963.393053703701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45963.393053703701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45963.393053703701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45963.393053703701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45963.393053703701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45963.393053703701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45963.393053703701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45963.393053703701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45963.393053703701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45963.393053703701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45963.393053703701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45963.393053703701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45963.393053703701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45963.393053703701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45963.393053703701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45963.393053703701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45963.393053703701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45963.393053703701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45963.393053703701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45963.393053703701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45963.393053703701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45963.393053703701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45963.393053703701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45963.393053703701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45963.393053703701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45963.393053703701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45963.393053703701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45963.393053703701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45963.393053703701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45963.393053703701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45963.393053703701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45963.393053703701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45963.393053703701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45963.393053703701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45963.393053703701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45963.393053703701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45963.393053703701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45963.393053703701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45963.393053703701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45963.393053703701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45963.393053703701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45963.393053703701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45963.393053703701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45963.393053703701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45963.393053703701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45963.393053703701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45963.393053703701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45963.393053703701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45963.393053703701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45963.393053703701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45963.393053703701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45963.393053703701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45963.393053703701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45963.393053703701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45963.393053703701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45963.393053703701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45963.393053703701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45963.393053703701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45963.393053703701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45963.393053703701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45963.393053703701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45963.393053703701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45963.393053703701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45963.393053703701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45963.393053703701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45963.393053703701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45963.393053703701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45963.393053703701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45963.393053703701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45963.393053703701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45963.393053703701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45963.393053703701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45963.393053703701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45963.393053703701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45963.393053703701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45963.393053703701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45963.393053703701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45963.393053703701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45963.393053703701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45963.393053703701</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259.91233611110511</v>
      </c>
      <c r="H2" s="98">
        <v>45703.474768518521</v>
      </c>
      <c r="I2" s="98" t="str">
        <f>IFERROR(VLOOKUP(D2,DB!A:F,6,0),"")</f>
        <v>SCECO</v>
      </c>
      <c r="J2" s="98" t="str">
        <f>IFERROR(VLOOKUP(D2,DB!A:G,7,0),"")</f>
        <v>Dead</v>
      </c>
      <c r="K2" s="100" t="s">
        <v>39118</v>
      </c>
      <c r="L2" s="93" t="str">
        <f>IFERROR(VLOOKUP(D2,DB!A:I,9,0),"")</f>
        <v>Latis</v>
      </c>
    </row>
    <row r="3" spans="1:16" ht="26.25" customHeight="1">
      <c r="A3" s="168" t="s">
        <v>39119</v>
      </c>
      <c r="B3" s="118" t="str">
        <f>IFERROR(VLOOKUP(D3,DB!A:K,11,0),"")</f>
        <v>R4</v>
      </c>
      <c r="C3" s="119">
        <v>1</v>
      </c>
      <c r="D3" s="93" t="s">
        <v>28974</v>
      </c>
      <c r="E3" s="97" t="s">
        <v>39021</v>
      </c>
      <c r="F3" s="122">
        <v>45960.96875</v>
      </c>
      <c r="G3" s="123">
        <f ca="1">IFERROR(NOW()-F3,"")</f>
        <v>2.4243037037012982</v>
      </c>
      <c r="H3" s="122">
        <v>45960.963101851848</v>
      </c>
      <c r="I3" s="118" t="str">
        <f>IFERROR(VLOOKUP(D3,DB!A:F,6,0),"")</f>
        <v>SCECO</v>
      </c>
      <c r="J3" s="118" t="str">
        <f>IFERROR(VLOOKUP(D3,DB!A:G,7,0),"")</f>
        <v>Weak</v>
      </c>
      <c r="K3" s="124" t="s">
        <v>39120</v>
      </c>
      <c r="L3" s="120" t="str">
        <f>IFERROR(VLOOKUP(D3,DB!A:I,9,0),"")</f>
        <v>Latis</v>
      </c>
    </row>
    <row r="4" spans="1:16" ht="15" customHeight="1">
      <c r="A4" s="118" t="s">
        <v>39121</v>
      </c>
      <c r="B4" s="118" t="str">
        <f>IFERROR(VLOOKUP(D4,DB!A:K,11,0),"")</f>
        <v>R4</v>
      </c>
      <c r="C4" s="119">
        <v>1</v>
      </c>
      <c r="D4" s="120" t="s">
        <v>35858</v>
      </c>
      <c r="E4" s="97" t="s">
        <v>39021</v>
      </c>
      <c r="F4" s="122">
        <v>45963.332511574074</v>
      </c>
      <c r="G4" s="123">
        <f ca="1">IFERROR(NOW()-F4,"")</f>
        <v>6.0542129627719987E-2</v>
      </c>
      <c r="H4" s="122">
        <v>45963.326585648145</v>
      </c>
      <c r="I4" s="118" t="str">
        <f>IFERROR(VLOOKUP(D4,DB!A:F,6,0),"")</f>
        <v>SCECO</v>
      </c>
      <c r="J4" s="118" t="str">
        <f>IFERROR(VLOOKUP(D4,DB!A:G,7,0),"")</f>
        <v>Dead</v>
      </c>
      <c r="K4" s="124" t="s">
        <v>39122</v>
      </c>
      <c r="L4" s="120" t="str">
        <f>IFERROR(VLOOKUP(D4,DB!A:I,9,0),"")</f>
        <v>Latis</v>
      </c>
    </row>
    <row r="5" spans="1:16" ht="15" customHeight="1">
      <c r="A5" s="118" t="s">
        <v>39123</v>
      </c>
      <c r="B5" s="118" t="str">
        <f>IFERROR(VLOOKUP(D5,DB!A:K,11,0),"")</f>
        <v>R4</v>
      </c>
      <c r="C5" s="119">
        <v>1</v>
      </c>
      <c r="D5" s="120" t="s">
        <v>34976</v>
      </c>
      <c r="E5" s="97" t="s">
        <v>39021</v>
      </c>
      <c r="F5" s="122"/>
      <c r="G5" s="123">
        <f ca="1">IFERROR(NOW()-F5,"")</f>
        <v>45963.393053703701</v>
      </c>
      <c r="H5" s="122">
        <v>45963.319837962961</v>
      </c>
      <c r="I5" s="118" t="str">
        <f>IFERROR(VLOOKUP(D5,DB!A:F,6,0),"")</f>
        <v>SCECO</v>
      </c>
      <c r="J5" s="118" t="str">
        <f>IFERROR(VLOOKUP(D5,DB!A:G,7,0),"")</f>
        <v>Vandalized</v>
      </c>
      <c r="K5" s="124" t="s">
        <v>39124</v>
      </c>
      <c r="L5" s="120" t="str">
        <f>IFERROR(VLOOKUP(D5,DB!A:I,9,0),"")</f>
        <v>Latis</v>
      </c>
    </row>
    <row r="6" spans="1:16" ht="15" customHeight="1">
      <c r="A6" s="118" t="s">
        <v>39125</v>
      </c>
      <c r="B6" s="118" t="str">
        <f>IFERROR(VLOOKUP(D6,DB!A:K,11,0),"")</f>
        <v>R4</v>
      </c>
      <c r="C6" s="119">
        <v>1</v>
      </c>
      <c r="D6" s="120" t="s">
        <v>34988</v>
      </c>
      <c r="E6" s="97" t="s">
        <v>39021</v>
      </c>
      <c r="F6" s="122">
        <v>45963.332372685189</v>
      </c>
      <c r="G6" s="123">
        <f ca="1">IFERROR(NOW()-F6,"")</f>
        <v>6.0681018512696028E-2</v>
      </c>
      <c r="H6" s="122">
        <v>45963.350694444445</v>
      </c>
      <c r="I6" s="118" t="str">
        <f>IFERROR(VLOOKUP(D6,DB!A:F,6,0),"")</f>
        <v>SCECO</v>
      </c>
      <c r="J6" s="118" t="str">
        <f>IFERROR(VLOOKUP(D6,DB!A:G,7,0),"")</f>
        <v>Dead</v>
      </c>
      <c r="K6" s="124" t="s">
        <v>39126</v>
      </c>
      <c r="L6" s="120" t="str">
        <f>IFERROR(VLOOKUP(D6,DB!A:I,9,0),"")</f>
        <v>Latis</v>
      </c>
    </row>
    <row r="7" spans="1:16" ht="15" customHeight="1">
      <c r="A7" s="118"/>
      <c r="B7" s="118" t="str">
        <f>IFERROR(VLOOKUP(D7,DB!A:K,11,0),"")</f>
        <v/>
      </c>
      <c r="C7" s="119"/>
      <c r="D7" s="120"/>
      <c r="E7" s="97" t="s">
        <v>39021</v>
      </c>
      <c r="F7" s="122"/>
      <c r="G7" s="123">
        <f ca="1">IFERROR(NOW()-F7,"")</f>
        <v>45963.393053703701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45963.393053703701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45963.393053703701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45963.393053703701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45963.393053703701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45963.393053703701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45963.393053703701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45963.393053703701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45963.393053703701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45963.393053703701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45963.393053703701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45963.393053703701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45963.393053703701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45963.393053703701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45963.393053703701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45963.393053703701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45963.393053703701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45963.393053703701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45963.393053703701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45963.393053703701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45963.393053703701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45963.393053703701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45963.393053703701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45963.393053703701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45963.393053703701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45963.393053703701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45963.393053703701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45963.393053703701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45963.393053703701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45963.393053703701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45963.393053703701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45963.393053703701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45963.393053703701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45963.393053703701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45963.393053703701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45963.393053703701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45963.393053703701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45963.393053703701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45963.393053703701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45963.393053703701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45963.393053703701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45963.393053703701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45963.393053703701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45963.393053703701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45963.393053703701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45963.393053703701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45963.393053703701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45963.393053703701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45963.393053703701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45963.393053703701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45963.393053703701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45963.393053703701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45963.393053703701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45963.393053703701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45963.393053703701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45963.393053703701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45963.393053703701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45963.393053703701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45963.393053703701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45963.393053703701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45963.393053703701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45963.393053703701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45963.393053703701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45963.393053703701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45963.393053703701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45963.393053703701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45963.393053703701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45963.393053703701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45963.393053703701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45963.393053703701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45963.393053703701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45963.393053703701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45963.393053703701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45963.393053703701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45963.393053703701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45963.393053703701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45963.393053703701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45963.393053703701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45963.393053703701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45963.393053703701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45963.393053703701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45963.393053703701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45963.393053703701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45963.393053703701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45963.393053703701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45963.393053703701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45963.393053703701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45963.393053703701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45963.393053703701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45963.393053703701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45963.393053703701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45963.393053703701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45963.393053703701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45963.393053703701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45963.393053703701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45963.393053703701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45963.393053703701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45963.393053703701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45963.393053703701</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45963.393053703701</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71.560993518512987</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39104</v>
      </c>
      <c r="F3" s="38">
        <v>45926.188877314817</v>
      </c>
      <c r="G3" s="143">
        <f t="shared" ref="G3" ca="1" si="0">IFERROR(NOW()-F3,"")</f>
        <v>37.204176388884662</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39104</v>
      </c>
      <c r="F4" s="152">
        <v>45948.661111111112</v>
      </c>
      <c r="G4" s="153">
        <f ca="1">IFERROR(NOW()-F4,"")</f>
        <v>14.731942592588894</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31670</v>
      </c>
      <c r="E5" s="151" t="s">
        <v>39021</v>
      </c>
      <c r="F5" s="152">
        <v>45963.370706018519</v>
      </c>
      <c r="G5" s="153">
        <f ca="1">IFERROR(NOW()-F5,"")</f>
        <v>2.2347685182467103E-2</v>
      </c>
      <c r="H5" s="152">
        <v>45963.347175925926</v>
      </c>
      <c r="I5" s="151" t="str">
        <f>IFERROR(VLOOKUP(D5,DB!A:F,6,0),"")</f>
        <v>SCECO</v>
      </c>
      <c r="J5" s="151" t="str">
        <f>IFERROR(VLOOKUP(D5,DB!A:G,7,0),"")</f>
        <v>Vandalized</v>
      </c>
      <c r="K5" s="151" t="s">
        <v>39134</v>
      </c>
      <c r="L5" s="151" t="str">
        <f>IFERROR(VLOOKUP(D5,DB!A:I,9,0),"")</f>
        <v>Latis</v>
      </c>
    </row>
    <row r="6" spans="1:13" ht="15">
      <c r="A6" s="151" t="s">
        <v>39135</v>
      </c>
      <c r="B6" s="151" t="str">
        <f>IFERROR(VLOOKUP(D6,DB!A:K,11,0),"")</f>
        <v>R5</v>
      </c>
      <c r="C6" s="151">
        <v>2</v>
      </c>
      <c r="D6" s="151" t="s">
        <v>33328</v>
      </c>
      <c r="E6" s="151" t="s">
        <v>39021</v>
      </c>
      <c r="F6" s="152">
        <v>45963.382407407407</v>
      </c>
      <c r="G6" s="153">
        <f ca="1">IFERROR(NOW()-F6,"")</f>
        <v>1.0646296293998603E-2</v>
      </c>
      <c r="H6" s="152">
        <v>45963.371990740743</v>
      </c>
      <c r="I6" s="151" t="str">
        <f>IFERROR(VLOOKUP(D6,DB!A:F,6,0),"")</f>
        <v>Generator-SG</v>
      </c>
      <c r="J6" s="151" t="str">
        <f>IFERROR(VLOOKUP(D6,DB!A:G,7,0),"")</f>
        <v>Vandalized</v>
      </c>
      <c r="K6" s="151" t="s">
        <v>39136</v>
      </c>
      <c r="L6" s="151" t="str">
        <f>IFERROR(VLOOKUP(D6,DB!A:I,9,0),"")</f>
        <v>Latis</v>
      </c>
    </row>
    <row r="7" spans="1:13" ht="15">
      <c r="A7" s="151"/>
      <c r="B7" s="151" t="str">
        <f>IFERROR(VLOOKUP(D7,DB!A:K,11,0),"")</f>
        <v/>
      </c>
      <c r="C7" s="151"/>
      <c r="D7" s="151"/>
      <c r="E7" s="151"/>
      <c r="F7" s="152"/>
      <c r="G7" s="153">
        <f ca="1">IFERROR(NOW()-F7,"")</f>
        <v>45963.393053703701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45963.393053703701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45963.393053703701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45963.393053703701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45963.393053703701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45963.393053703701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45963.393053703701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45963.393053703701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45963.393053703701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45963.393053703701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45963.393053703701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45963.393053703701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45963.393053703701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45963.393053703701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45963.393053703701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45963.393053703701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45963.393053703701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45963.393053703701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45963.393053703701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45963.393053703701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45963.393053703701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45963.393053703701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45963.393053703701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45963.393053703701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45963.393053703701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45963.393053703701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45963.393053703701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45963.393053703701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45963.393053703701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45963.393053703701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45963.393053703701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45963.393053703701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45963.393053703701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45963.393053703701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45963.393053703701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45963.393053703701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45963.393053703701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45963.393053703701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45963.393053703701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45963.393053703701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45963.393053703701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45963.393053703701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45963.393053703701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45963.393053703701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45963.393053703701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45963.393053703701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45963.393053703701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45963.393053703701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45963.393053703701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45963.393053703701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45963.393053703701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45963.393053703701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45963.393053703701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45963.393053703701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45963.393053703701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45963.393053703701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45963.393053703701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45963.393053703701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45963.393053703701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45963.393053703701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45963.393053703701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45963.393053703701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45963.393053703701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45963.393053703701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45963.393053703701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45963.393053703701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45963.393053703701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45963.393053703701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45963.393053703701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45963.393053703701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45963.393053703701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45963.393053703701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45963.393053703701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45963.393053703701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45963.393053703701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45963.393053703701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45963.393053703701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45963.393053703701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45963.393053703701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45963.393053703701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45963.393053703701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45963.393053703701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45963.393053703701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45963.393053703701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45963.393053703701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45963.393053703701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45963.393053703701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45963.393053703701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45963.393053703701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45963.393053703701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45963.393053703701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45963.393053703701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45963.393053703701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45963.393053703701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45963.393053703701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45963.393053703701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45963.393053703701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45963.393053703701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45963.393053703701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45963.393053703701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45963.393053703701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45963.393053703701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45963.393053703701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45963.393053703701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45963.393053703701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45963.393053703701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45963.393053703701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45963.393053703701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45963.393053703701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45963.393053703701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45963.393053703701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45963.393053703701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45963.393053703701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45963.393053703701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45963.393053703701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45963.393053703701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45963.393053703701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45963.393053703701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45963.393053703701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45963.393053703701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45963.393053703701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45963.393053703701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45963.393053703701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45963.393053703701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45963.393053703701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45963.393053703701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45963.393053703701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45963.393053703701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45963.393053703701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45963.393053703701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45963.393053703701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45963.393053703701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45963.393053703701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45963.393053703701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45963.393053703701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45963.393053703701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45963.393053703701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45963.393053703701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45963.393053703701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45963.393053703701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45963.393053703701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45963.393053703701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45963.393053703701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45963.393053703701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45963.393053703701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45963.393053703701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45963.393053703701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45963.393053703701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45963.393053703701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45963.393053703701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45963.393053703701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45963.393053703701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45963.393053703701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45963.393053703701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45963.393053703701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45963.393053703701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45963.393053703701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45963.393053703701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45963.393053703701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45963.393053703701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45963.393053703701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45963.393053703701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45963.393053703701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45963.393053703701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45963.393053703701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45963.393053703701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45963.393053703701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45963.393053703701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45963.393053703701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45963.393053703701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45963.393053703701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45963.393053703701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45963.393053703701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45963.393053703701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45963.393053703701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45963.393053703701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45963.393053703701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45963.393053703701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45963.393053703701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45963.393053703701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45963.393053703701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45963.393053703701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45963.393053703701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45963.393053703701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45963.393053703701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45963.393053703701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45963.393053703701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45963.393053703701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45963.393053703701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45963.393053703701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45963.393053703701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45963.393053703701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45963.393053703701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45963.393053703701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45963.393053703701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45963.393053703701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45963.393053703701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45963.393053703701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45963.393053703701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45963.393053703701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45963.393053703701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45963.393053703701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45963.393053703701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45963.393053703701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45963.393053703701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45963.393053703701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45963.393053703701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45963.393053703701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45963.393053703701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45963.393053703701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45963.393053703701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45963.393053703701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45963.393053703701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45963.393053703701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45963.393053703701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45963.393053703701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45963.393053703701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45963.393053703701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45963.393053703701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45963.393053703701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45963.393053703701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45963.393053703701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45963.393053703701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45963.393053703701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45963.393053703701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45963.393053703701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45963.393053703701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45963.393053703701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45963.393053703701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45963.393053703701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45963.393053703701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45963.393053703701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45963.393053703701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45963.393053703701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45963.393053703701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45963.393053703701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45963.393053703701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45963.393053703701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45963.393053703701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45963.393053703701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45963.393053703701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45963.393053703701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45963.393053703701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45963.393053703701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45963.393053703701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45963.393053703701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45963.393053703701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45963.393053703701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45963.393053703701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45963.393053703701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45963.393053703701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45963.393053703701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45963.393053703701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45963.393053703701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45963.393053703701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45963.393053703701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45963.393053703701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45963.393053703701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45963.393053703701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45963.393053703701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45963.393053703701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45963.393053703701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45963.393053703701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45963.393053703701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45963.393053703701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45963.393053703701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45963.393053703701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45963.393053703701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45963.393053703701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45963.393053703701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45963.393053703701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45963.393053703701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45963.393053703701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45963.393053703701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45963.393053703701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45963.393053703701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45963.393053703701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45963.393053703701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45963.393053703701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45963.393053703701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45963.393053703701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45963.393053703701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45963.393053703701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45963.393053703701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45963.393053703701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45963.393053703701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45963.393053703701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45963.393053703701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45963.393053703701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45963.393053703701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45963.393053703701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45963.393053703701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45963.393053703701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45963.393053703701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45963.393053703701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45963.393053703701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45963.393053703701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45963.393053703701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45963.393053703701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45963.393053703701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45963.393053703701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45963.393053703701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45963.393053703701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45963.393053703701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45963.393053703701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45963.393053703701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45963.393053703701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45963.393053703701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45963.393053703701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45963.393053703701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45963.393053703701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45963.393053703701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45963.393053703701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45963.393053703701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45963.393053703701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45963.393053703701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45963.393053703701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45963.393053703701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45963.393053703701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45963.393053703701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45963.393053703701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45963.393053703701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45963.393053703701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45963.393053703701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45963.393053703701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45963.393053703701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45963.393053703701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45963.393053703701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45963.393053703701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45963.393053703701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45963.393053703701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45963.393053703701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45963.393053703701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45963.393053703701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45963.393053703701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45963.393053703701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45963.393053703701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45963.393053703701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45963.393053703701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45963.393053703701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45963.393053703701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45963.393053703701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45963.393053703701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45963.393053703701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45963.393053703701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45963.393053703701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45963.393053703701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45963.393053703701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45963.393053703701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45963.393053703701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45963.393053703701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45963.393053703701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45963.393053703701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45963.393053703701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45963.393053703701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45963.393053703701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45963.393053703701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45963.393053703701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45963.393053703701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45963.393053703701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45963.393053703701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45963.393053703701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45963.393053703701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45963.393053703701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45963.393053703701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45963.393053703701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45963.393053703701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45963.393053703701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45963.393053703701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45963.393053703701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45963.393053703701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45963.393053703701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45963.393053703701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45963.393053703701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45963.393053703701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45963.393053703701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45963.393053703701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45963.393053703701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45963.393053703701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9"/>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39137</v>
      </c>
      <c r="B2" s="102" t="str">
        <f>IFERROR(VLOOKUP(D2,DB!A:K,11,0),"")</f>
        <v>R6</v>
      </c>
      <c r="C2" s="104">
        <v>1</v>
      </c>
      <c r="D2" s="102" t="s">
        <v>34850</v>
      </c>
      <c r="E2" s="102" t="s">
        <v>39138</v>
      </c>
      <c r="F2" s="106">
        <v>45963.042118055557</v>
      </c>
      <c r="G2" s="76">
        <f ca="1">IFERROR(NOW()-F2,"-")</f>
        <v>0.35093564814451383</v>
      </c>
      <c r="H2" s="106">
        <v>45963.010358796295</v>
      </c>
      <c r="I2" s="102" t="str">
        <f>IFERROR(VLOOKUP(D2,DB!A:F,6,0),"")</f>
        <v>SCECO</v>
      </c>
      <c r="J2" s="102" t="str">
        <f>IFERROR(VLOOKUP(D2,DB!A:G,7,0),"")</f>
        <v>In progress</v>
      </c>
      <c r="K2" s="107" t="s">
        <v>39139</v>
      </c>
      <c r="L2" s="108" t="str">
        <f>IFERROR(VLOOKUP(D2,DB!A:I,9,0),"")</f>
        <v>Latis</v>
      </c>
    </row>
    <row r="3" spans="1:16383" ht="31.5" customHeight="1">
      <c r="A3" s="103" t="s">
        <v>39140</v>
      </c>
      <c r="B3" s="102" t="str">
        <f>IFERROR(VLOOKUP(D3,DB!A:K,11,0),"")</f>
        <v>R6</v>
      </c>
      <c r="C3" s="104">
        <v>1</v>
      </c>
      <c r="D3" s="102" t="s">
        <v>33746</v>
      </c>
      <c r="E3" s="102" t="s">
        <v>39021</v>
      </c>
      <c r="F3" s="106">
        <v>45963.3752662037</v>
      </c>
      <c r="G3" s="76">
        <f ca="1">IFERROR(NOW()-F3,"-")</f>
        <v>1.7787500000849832E-2</v>
      </c>
      <c r="H3" s="106">
        <v>45963.36959490741</v>
      </c>
      <c r="I3" s="102" t="str">
        <f>IFERROR(VLOOKUP(D3,DB!A:F,6,0),"")</f>
        <v>SCECO</v>
      </c>
      <c r="J3" s="102" t="str">
        <f>IFERROR(VLOOKUP(D3,DB!A:G,7,0),"")</f>
        <v>Dead</v>
      </c>
      <c r="K3" s="107" t="s">
        <v>39141</v>
      </c>
      <c r="L3" s="108" t="str">
        <f>IFERROR(VLOOKUP(D3,DB!A:I,9,0),"")</f>
        <v>Latis</v>
      </c>
    </row>
    <row r="4" spans="1:16383" ht="31.5" customHeight="1">
      <c r="A4" s="103" t="s">
        <v>39142</v>
      </c>
      <c r="B4" s="102" t="str">
        <f>IFERROR(VLOOKUP(D4,DB!A:K,11,0),"")</f>
        <v>R6</v>
      </c>
      <c r="C4" s="104">
        <v>1</v>
      </c>
      <c r="D4" s="102" t="s">
        <v>34462</v>
      </c>
      <c r="E4" s="102" t="s">
        <v>39021</v>
      </c>
      <c r="F4" s="106">
        <v>45963.380370370367</v>
      </c>
      <c r="G4" s="76">
        <f ca="1">IFERROR(NOW()-F4,"-")</f>
        <v>1.2683333334280178E-2</v>
      </c>
      <c r="H4" s="106">
        <v>45963.374699074076</v>
      </c>
      <c r="I4" s="102" t="str">
        <f>IFERROR(VLOOKUP(D4,DB!A:F,6,0),"")</f>
        <v>SCECO</v>
      </c>
      <c r="J4" s="102" t="str">
        <f>IFERROR(VLOOKUP(D4,DB!A:G,7,0),"")</f>
        <v>Vandalized</v>
      </c>
      <c r="K4" s="107" t="s">
        <v>39143</v>
      </c>
      <c r="L4" s="108" t="str">
        <f>IFERROR(VLOOKUP(D4,DB!A:I,9,0),"")</f>
        <v>Latis</v>
      </c>
    </row>
    <row r="5" spans="1:16383" ht="31.5" customHeight="1">
      <c r="A5" s="103"/>
      <c r="B5" s="102" t="str">
        <f>IFERROR(VLOOKUP(D5,DB!A:K,11,0),"")</f>
        <v/>
      </c>
      <c r="C5" s="104"/>
      <c r="D5" s="102"/>
      <c r="E5" s="102"/>
      <c r="F5" s="106"/>
      <c r="G5" s="76">
        <f ca="1">IFERROR(NOW()-F5,"-")</f>
        <v>45963.393053703701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45963.393053703701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45963.393053703701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45963.393053703701</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45963.393053703701</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45963.393053703701</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45963.393053703701</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45963.393053703701</v>
      </c>
      <c r="H12" s="106"/>
      <c r="I12" s="102" t="str">
        <f>IFERROR(VLOOKUP(D12,DB!A:F,6,0),"")</f>
        <v/>
      </c>
      <c r="J12" s="102" t="str">
        <f>IFERROR(VLOOKUP(D12,DB!A:G,7,0),"")</f>
        <v/>
      </c>
      <c r="K12" s="107"/>
      <c r="L12" s="108" t="str">
        <f>IFERROR(VLOOKUP(D12,DB!A:I,9,0),"")</f>
        <v/>
      </c>
    </row>
    <row r="13" spans="1:16383" ht="31.5" customHeight="1">
      <c r="A13" s="103"/>
      <c r="B13" s="102" t="str">
        <f>IFERROR(VLOOKUP(D13,DB!A:K,11,0),"")</f>
        <v/>
      </c>
      <c r="C13" s="104"/>
      <c r="D13" s="102"/>
      <c r="E13" s="102"/>
      <c r="F13" s="106"/>
      <c r="G13" s="76">
        <f ca="1">IFERROR(NOW()-F13,"-")</f>
        <v>45963.393053703701</v>
      </c>
      <c r="H13" s="106"/>
      <c r="I13" s="102" t="str">
        <f>IFERROR(VLOOKUP(D13,DB!A:F,6,0),"")</f>
        <v/>
      </c>
      <c r="J13" s="102" t="str">
        <f>IFERROR(VLOOKUP(D13,DB!A:G,7,0),"")</f>
        <v/>
      </c>
      <c r="K13" s="107"/>
      <c r="L13" s="108" t="str">
        <f>IFERROR(VLOOKUP(D13,DB!A:I,9,0),"")</f>
        <v/>
      </c>
    </row>
    <row r="14" spans="1:16383" ht="31.5" customHeight="1">
      <c r="A14" s="171"/>
      <c r="B14" s="172" t="str">
        <f>IFERROR(VLOOKUP(D14,DB!A:K,11,0),"")</f>
        <v/>
      </c>
      <c r="C14" s="173"/>
      <c r="D14" s="172"/>
      <c r="E14" s="102"/>
      <c r="F14" s="174"/>
      <c r="G14" s="115">
        <f ca="1">IFERROR(NOW()-F14,"-")</f>
        <v>45963.393053703701</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45963.393053703701</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45963.393053703701</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45963.393053703701</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45963.393053703701</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45963.393053703701</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45963.393053703701</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45963.393053703701</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45963.393053703701</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45963.393053703701</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45963.393053703701</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45963.393053703701</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45963.393053703701</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45963.393053703701</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45963.393053703701</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45963.393053703701</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45963.393053703701</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45963.393053703701</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45963.393053703701</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45963.393053703701</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45963.393053703701</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45963.393053703701</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45963.393053703701</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45963.393053703701</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45963.393053703701</v>
      </c>
      <c r="H38" s="174"/>
      <c r="I38" s="172" t="str">
        <f>IFERROR(VLOOKUP(D38,DB!A:F,6,0),"")</f>
        <v/>
      </c>
      <c r="J38" s="172" t="str">
        <f>IFERROR(VLOOKUP(D38,DB!A:G,7,0),"")</f>
        <v/>
      </c>
      <c r="K38" s="175"/>
      <c r="L38" s="176" t="str">
        <f>IFERROR(VLOOKUP(D38,DB!A:I,9,0),"")</f>
        <v/>
      </c>
    </row>
    <row r="39" spans="1:12" ht="31.5" customHeight="1">
      <c r="A39" s="171"/>
      <c r="B39" s="172" t="str">
        <f>IFERROR(VLOOKUP(D39,DB!A:K,11,0),"")</f>
        <v/>
      </c>
      <c r="C39" s="173"/>
      <c r="D39" s="172"/>
      <c r="E39" s="102"/>
      <c r="F39" s="174"/>
      <c r="G39" s="115">
        <f ca="1">IFERROR(NOW()-F39,"-")</f>
        <v>45963.393053703701</v>
      </c>
      <c r="H39" s="174"/>
      <c r="I39" s="172" t="str">
        <f>IFERROR(VLOOKUP(D39,DB!A:F,6,0),"")</f>
        <v/>
      </c>
      <c r="J39" s="172" t="str">
        <f>IFERROR(VLOOKUP(D39,DB!A:G,7,0),"")</f>
        <v/>
      </c>
      <c r="K39" s="175"/>
      <c r="L39" s="176" t="str">
        <f>IFERROR(VLOOKUP(D39,DB!A:I,9,0),"")</f>
        <v/>
      </c>
    </row>
    <row r="40" spans="1:12" ht="31.5" customHeight="1">
      <c r="A40" s="103"/>
      <c r="B40" s="102" t="str">
        <f>IFERROR(VLOOKUP(D40,DB!A:K,11,0),"")</f>
        <v/>
      </c>
      <c r="C40" s="104"/>
      <c r="D40" s="102"/>
      <c r="E40" s="105"/>
      <c r="F40" s="106"/>
      <c r="G40" s="76">
        <f ca="1">IFERROR(NOW()-F40,"-")</f>
        <v>45963.393053703701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45963.393053703701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45963.393053703701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45963.393053703701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45963.393053703701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45963.393053703701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45963.393053703701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45963.393053703701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45963.393053703701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45963.393053703701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45963.393053703701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45963.393053703701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45963.393053703701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45963.393053703701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45963.393053703701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45963.393053703701</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45963.393053703701</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45963.393053703701</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45963.393053703701</v>
      </c>
      <c r="H58" s="106"/>
      <c r="I58" s="102" t="str">
        <f>IFERROR(VLOOKUP(D58,DB!A:F,6,0),"")</f>
        <v/>
      </c>
      <c r="J58" s="101" t="str">
        <f>IFERROR(VLOOKUP(D58,DB!A:G,7,0),"")</f>
        <v/>
      </c>
      <c r="K58" s="107"/>
      <c r="L58" s="108" t="str">
        <f>IFERROR(VLOOKUP(D58,DB!A:I,9,0),"")</f>
        <v/>
      </c>
    </row>
    <row r="59" spans="1:12" ht="31.5" customHeight="1">
      <c r="A59" s="103"/>
      <c r="B59" s="102" t="str">
        <f>IFERROR(VLOOKUP(D59,DB!A:K,11,0),"")</f>
        <v/>
      </c>
      <c r="C59" s="104"/>
      <c r="D59" s="102"/>
      <c r="E59" s="105"/>
      <c r="F59" s="106"/>
      <c r="G59" s="76">
        <f ca="1">IFERROR(NOW()-F59,"-")</f>
        <v>45963.393053703701</v>
      </c>
      <c r="H59" s="106"/>
      <c r="I59" s="102" t="str">
        <f>IFERROR(VLOOKUP(D59,DB!A:F,6,0),"")</f>
        <v/>
      </c>
      <c r="J59" s="101" t="str">
        <f>IFERROR(VLOOKUP(D59,DB!A:G,7,0),"")</f>
        <v/>
      </c>
      <c r="K59" s="107"/>
      <c r="L59" s="108" t="str">
        <f>IFERROR(VLOOKUP(D59,DB!A:I,9,0),"")</f>
        <v/>
      </c>
    </row>
  </sheetData>
  <dataValidations count="2">
    <dataValidation allowBlank="1" showInputMessage="1" showErrorMessage="1" sqref="E1" xr:uid="{380493DB-286A-4683-AF55-C78F04945A49}"/>
    <dataValidation type="list" allowBlank="1" showInputMessage="1" showErrorMessage="1" sqref="E3:E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2025-11-02T06:27:08Z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