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49" documentId="120_S{2AC9BD13-BADA-5192-A53E-5A8FF88502F6}" xr6:coauthVersionLast="47" xr6:coauthVersionMax="47" xr10:uidLastSave="{2962493C-6179-4F4E-B67F-BE4EC9D09980}"/>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3" l="1"/>
  <c r="L2" i="6"/>
  <c r="I2" i="6"/>
  <c r="J2" i="6"/>
  <c r="G2" i="6"/>
  <c r="B14" i="5"/>
  <c r="I8" i="1"/>
  <c r="I9"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I3" i="1"/>
  <c r="I4" i="1"/>
  <c r="I5" i="1"/>
  <c r="I6" i="1"/>
  <c r="I7"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4" i="2"/>
  <c r="G4" i="2"/>
  <c r="I4" i="2"/>
  <c r="J4" i="2"/>
  <c r="L4" i="2"/>
  <c r="I3" i="5"/>
  <c r="B5" i="5"/>
  <c r="G5" i="5"/>
  <c r="I5" i="5"/>
  <c r="J5" i="5"/>
  <c r="L5" i="5"/>
  <c r="B6"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<sst xmlns="http://schemas.openxmlformats.org/spreadsheetml/2006/main" count="180279" uniqueCount="39125">
  <si>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</si>
  <si>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</si>
  <si>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</si>
  <si>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</si>
  <si>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</si>
  <si>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</si>
  <si>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</si>
  <si>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</si>
  <si>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</si>
  <si>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</si>
  <si>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</si>
  <si>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</si>
  <si>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</si>
  <si>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</si>
  <si>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</si>
  <si>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</si>
  <si>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</si>
  <si>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</si>
  <si>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</si>
  <si>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</si>
  <si>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</si>
  <si>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</si>
  <si>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</si>
  <si>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</si>
  <si>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</si>
  <si>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</si>
  <si>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</si>
  <si>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</si>
  <si>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</si>
  <si>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</si>
  <si>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</si>
  <si>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</si>
  <si>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</si>
  <si>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</si>
  <si>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</si>
  <si>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</si>
  <si>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</si>
  <si>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</si>
  <si>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</si>
  <si>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</si>
  <si>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</si>
  <si>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</si>
  <si>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</si>
  <si>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</si>
  <si>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</si>
  <si>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</si>
  <si>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</si>
  <si>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</si>
  <si>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</si>
  <si>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</si>
  <si>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</si>
  <si>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</si>
  <si>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</si>
  <si>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</si>
  <si>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</si>
  <si>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</si>
  <si>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</si>
  <si>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</si>
  <si>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</si>
  <si>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</si>
  <si>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</si>
  <si>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</si>
  <si>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</si>
  <si>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</si>
  <si>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</si>
  <si>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</si>
  <si>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</si>
  <si>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</si>
  <si>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</si>
  <si>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</si>
  <si>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</si>
  <si>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</si>
  <si>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</si>
  <si>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</si>
  <si>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</si>
  <si>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</si>
  <si>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</si>
  <si>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</si>
  <si>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</si>
  <si>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</si>
  <si>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</si>
  <si>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</si>
  <si>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</si>
  <si>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</si>
  <si>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</si>
  <si>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</si>
  <si>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</si>
  <si>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</si>
  <si>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</si>
  <si>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</si>
  <si>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</si>
  <si>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</si>
  <si>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</si>
  <si>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</si>
  <si>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</si>
  <si>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</si>
  <si>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</si>
  <si>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</si>
  <si>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</si>
  <si>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</si>
  <si>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</si>
  <si>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</si>
  <si>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</si>
  <si>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</si>
  <si>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</si>
  <si>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</si>
  <si>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</si>
  <si>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</si>
  <si>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</si>
  <si>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</si>
  <si>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</si>
  <si>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</si>
  <si>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</si>
  <si>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</si>
  <si>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</si>
  <si>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</si>
  <si>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</si>
  <si>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</si>
  <si>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</si>
  <si>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</si>
  <si>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</si>
  <si>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</si>
  <si>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</si>
  <si>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</si>
  <si>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</si>
  <si>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</si>
  <si>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</si>
  <si>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</si>
  <si>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</si>
  <si>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</si>
  <si>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</si>
  <si>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</si>
  <si>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</si>
  <si>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</si>
  <si>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</si>
  <si>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</si>
  <si>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</si>
  <si>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</si>
  <si>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</si>
  <si>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</si>
  <si>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</si>
  <si>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</si>
  <si>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</si>
  <si>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</si>
  <si>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</si>
  <si>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</si>
  <si>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</si>
  <si>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</si>
  <si>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</si>
  <si>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</si>
  <si>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</si>
  <si>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</si>
  <si>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</si>
  <si>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</si>
  <si>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</si>
  <si>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</si>
  <si>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</si>
  <si>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</si>
  <si>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</si>
  <si>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</si>
  <si>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</si>
  <si>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</si>
  <si>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</si>
  <si>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</si>
  <si>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</si>
  <si>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</si>
  <si>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</si>
  <si>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</si>
  <si>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</si>
  <si>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</si>
  <si>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</si>
  <si>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</si>
  <si>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</si>
  <si>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</si>
  <si>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</si>
  <si>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</si>
  <si>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</si>
  <si>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</si>
  <si>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</si>
  <si>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</si>
  <si>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</si>
  <si>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</si>
  <si>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</si>
  <si>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</si>
  <si>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</si>
  <si>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</si>
  <si>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</si>
  <si>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</si>
  <si>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</si>
  <si>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</si>
  <si>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</si>
  <si>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</si>
  <si>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</si>
  <si>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</si>
  <si>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</si>
  <si>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</si>
  <si>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</si>
  <si>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</si>
  <si>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</si>
  <si>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</si>
  <si>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</si>
  <si>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</si>
  <si>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</si>
  <si>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</si>
  <si>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</si>
  <si>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</si>
  <si>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</si>
  <si>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</si>
  <si>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</si>
  <si>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</si>
  <si>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</si>
  <si>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</si>
  <si>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</si>
  <si>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</si>
  <si>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</si>
  <si>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</si>
  <si>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</si>
  <si>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</si>
  <si>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</si>
  <si>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</si>
  <si>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</si>
  <si>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</si>
  <si>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</si>
  <si>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</si>
  <si>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</si>
  <si>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</si>
  <si>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</si>
  <si>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</si>
  <si>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</si>
  <si>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</si>
  <si>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</si>
  <si>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</si>
  <si>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</si>
  <si>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</si>
  <si>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</si>
  <si>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</si>
  <si>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</si>
  <si>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</si>
  <si>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</si>
  <si>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</si>
  <si>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</si>
  <si>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</si>
  <si>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</si>
  <si>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</si>
  <si>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</si>
  <si>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</si>
  <si>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</si>
  <si>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</si>
  <si>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</si>
  <si>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</si>
  <si>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</si>
  <si>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</si>
  <si>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</si>
  <si>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</si>
  <si>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</si>
  <si>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</si>
  <si>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</si>
  <si>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</si>
  <si>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</si>
  <si>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</si>
  <si>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</si>
  <si>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</si>
  <si>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</si>
  <si>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</si>
  <si>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</si>
  <si>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</si>
  <si>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</si>
  <si>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</si>
  <si>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</si>
  <si>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</si>
  <si>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</si>
  <si>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</si>
  <si>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</si>
  <si>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</si>
  <si>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</si>
  <si>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</si>
  <si>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</si>
  <si>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</si>
  <si>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</si>
  <si>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</si>
  <si>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</si>
  <si>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</si>
  <si>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</si>
  <si>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</si>
  <si>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</si>
  <si>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</si>
  <si>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</si>
  <si>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</si>
  <si>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</si>
  <si>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</si>
  <si>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</si>
  <si>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</si>
  <si>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</si>
  <si>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</si>
  <si>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</si>
  <si>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</si>
  <si>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</si>
  <si>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</si>
  <si>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</si>
  <si>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</si>
  <si>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</si>
  <si>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</si>
  <si>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</si>
  <si>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</si>
  <si>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</si>
  <si>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</si>
  <si>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</si>
  <si>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</si>
  <si>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</si>
  <si>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</si>
  <si>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</si>
  <si>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</si>
  <si>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</si>
  <si>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</si>
  <si>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</si>
  <si>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</si>
  <si>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</si>
  <si>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</si>
  <si>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</si>
  <si>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</si>
  <si>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</si>
  <si>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</si>
  <si>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</si>
  <si>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</si>
  <si>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</si>
  <si>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</si>
  <si>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</si>
  <si>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</si>
  <si>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</si>
  <si>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</si>
  <si>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</si>
  <si>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</si>
  <si>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</si>
  <si>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</si>
  <si>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</si>
  <si>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</si>
  <si>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</si>
  <si>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</si>
  <si>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</si>
  <si>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</si>
  <si>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</si>
  <si>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</si>
  <si>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</si>
  <si>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</si>
  <si>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</si>
  <si>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</si>
  <si>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</si>
  <si>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</si>
  <si>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</si>
  <si>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</si>
  <si>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</si>
  <si>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</si>
  <si>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</si>
  <si>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</si>
  <si>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</si>
  <si>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</si>
  <si>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</si>
  <si>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</si>
  <si>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</si>
  <si>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</si>
  <si>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</si>
  <si>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</si>
  <si>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</si>
  <si>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</si>
  <si>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</si>
  <si>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</si>
  <si>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</si>
  <si>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</si>
  <si>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</si>
  <si>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</si>
  <si>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</si>
  <si>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</si>
  <si>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</si>
  <si>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</si>
  <si>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</si>
  <si>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</si>
  <si>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</si>
  <si>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</si>
  <si>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</si>
  <si>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</si>
  <si>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</si>
  <si>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</si>
  <si>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</si>
  <si>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</si>
  <si>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</si>
  <si>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</si>
  <si>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</si>
  <si>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</si>
  <si>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</si>
  <si>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</si>
  <si>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</si>
  <si>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</si>
  <si>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</si>
  <si>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</si>
  <si>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</si>
  <si>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</si>
  <si>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</si>
  <si>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</si>
  <si>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</si>
  <si>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</si>
  <si>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</si>
  <si>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</si>
  <si>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</si>
  <si>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</si>
  <si>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</si>
  <si>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</si>
  <si>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</si>
  <si>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</si>
  <si>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</si>
  <si>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</si>
  <si>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</si>
  <si>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</si>
  <si>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</si>
  <si>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</si>
  <si>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</si>
  <si>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</si>
  <si>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</si>
  <si>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</si>
  <si>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</si>
  <si>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</si>
  <si>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</si>
  <si>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</si>
  <si>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</si>
  <si>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</si>
  <si>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</si>
  <si>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</si>
  <si>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</si>
  <si>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</si>
  <si>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</si>
  <si>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</si>
  <si>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</si>
  <si>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</si>
  <si>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</si>
  <si>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</si>
  <si>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</si>
  <si>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</si>
  <si>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</si>
  <si>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</si>
  <si>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</si>
  <si>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</si>
  <si>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</si>
  <si>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</si>
  <si>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</si>
  <si>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</si>
  <si>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</si>
  <si>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</si>
  <si>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</si>
  <si>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</si>
  <si>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</si>
  <si>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</si>
  <si>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</si>
  <si>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</si>
  <si>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</si>
  <si>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</si>
  <si>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</si>
  <si>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</si>
  <si>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</si>
  <si>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</si>
  <si>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</si>
  <si>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</si>
  <si>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</si>
  <si>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</si>
  <si>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</si>
  <si>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</si>
  <si>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</si>
  <si>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</si>
  <si>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</si>
  <si>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</si>
  <si>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</si>
  <si>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</si>
  <si>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</si>
  <si>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</si>
  <si>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</si>
  <si>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</si>
  <si>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</si>
  <si>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</si>
  <si>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</si>
  <si>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</si>
  <si>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</si>
  <si>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</si>
  <si>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</si>
  <si>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</si>
  <si>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</si>
  <si>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</si>
  <si>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</si>
  <si>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</si>
  <si>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</si>
  <si>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</si>
  <si>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</si>
  <si>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</si>
  <si>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</si>
  <si>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</si>
  <si>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</si>
  <si>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</si>
  <si>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</si>
  <si>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</si>
  <si>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</si>
  <si>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</si>
  <si>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</si>
  <si>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</si>
  <si>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</si>
  <si>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</si>
  <si>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</si>
  <si>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</si>
  <si>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</si>
  <si>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</si>
  <si>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</si>
  <si>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</si>
  <si>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</si>
  <si>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</si>
  <si>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</si>
  <si>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</si>
  <si>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</si>
  <si>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</si>
  <si>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</si>
  <si>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</si>
  <si>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</si>
  <si>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</si>
  <si>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</si>
  <si>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</si>
  <si>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</si>
  <si>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</si>
  <si>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</si>
  <si>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</si>
  <si>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</si>
  <si>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</si>
  <si>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</si>
  <si>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</si>
  <si>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</si>
  <si>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</si>
  <si>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</si>
  <si>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</si>
  <si>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</si>
  <si>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</si>
  <si>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</si>
  <si>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</si>
  <si>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</si>
  <si>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</si>
  <si>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</si>
  <si>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</si>
  <si>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</si>
  <si>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</si>
  <si>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</si>
  <si>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</si>
  <si>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</si>
  <si>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</si>
  <si>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</si>
  <si>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</si>
  <si>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</si>
  <si>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</si>
  <si>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</si>
  <si>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</si>
  <si>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</si>
  <si>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</si>
  <si>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</si>
  <si>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</si>
  <si>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</si>
  <si>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</si>
  <si>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</si>
  <si>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</si>
  <si>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</si>
  <si>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</si>
  <si>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</si>
  <si>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</si>
  <si>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</si>
  <si>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</si>
  <si>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</si>
  <si>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</si>
  <si>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</si>
  <si>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</si>
  <si>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</si>
  <si>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</si>
  <si>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</si>
  <si>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</si>
  <si>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</si>
  <si>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</si>
  <si>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</si>
  <si>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</si>
  <si>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</si>
  <si>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</si>
  <si>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</si>
  <si>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</si>
  <si>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</si>
  <si>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</si>
  <si>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</si>
  <si>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</si>
  <si>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</si>
  <si>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</si>
  <si>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</si>
  <si>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</si>
  <si>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</si>
  <si>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</si>
  <si>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</si>
  <si>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</si>
  <si>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</si>
  <si>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</si>
  <si>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</si>
  <si>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</si>
  <si>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</si>
  <si>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</si>
  <si>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</si>
  <si>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</si>
  <si>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</si>
  <si>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</si>
  <si>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</si>
  <si>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</si>
  <si>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</si>
  <si>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</si>
  <si>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</si>
  <si>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</si>
  <si>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</si>
  <si>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</si>
  <si>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</si>
  <si>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</si>
  <si>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</si>
  <si>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</si>
  <si>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</si>
  <si>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</si>
  <si>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</si>
  <si>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</si>
  <si>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</si>
  <si>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</si>
  <si>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</si>
  <si>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</si>
  <si>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</si>
  <si>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</si>
  <si>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</si>
  <si>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</si>
  <si>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</si>
  <si>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</si>
  <si>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</si>
  <si>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</si>
  <si>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</si>
  <si>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</si>
  <si>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</si>
  <si>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</si>
  <si>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</si>
  <si>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</si>
  <si>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</si>
  <si>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</si>
  <si>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</si>
  <si>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</si>
  <si>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</si>
  <si>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</si>
  <si>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</si>
  <si>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</si>
  <si>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</si>
  <si>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</si>
  <si>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</si>
  <si>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</si>
  <si>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</si>
  <si>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</si>
  <si>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</si>
  <si>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</si>
  <si>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</si>
  <si>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</si>
  <si>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</si>
  <si>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</si>
  <si>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</si>
  <si>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</si>
  <si>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</si>
  <si>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</si>
  <si>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</si>
  <si>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</si>
  <si>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</si>
  <si>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</si>
  <si>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</si>
  <si>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</si>
  <si>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</si>
  <si>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</si>
  <si>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</si>
  <si>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</si>
  <si>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</si>
  <si>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</si>
  <si>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</si>
  <si>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</si>
  <si>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</si>
  <si>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</si>
  <si>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</si>
  <si>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</si>
  <si>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</si>
  <si>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</si>
  <si>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</si>
  <si>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</si>
  <si>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</si>
  <si>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</si>
  <si>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</si>
  <si>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</si>
  <si>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</si>
  <si>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</si>
  <si>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</si>
  <si>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</si>
  <si>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</si>
  <si>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</si>
  <si>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</si>
  <si>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</si>
  <si>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</si>
  <si>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</si>
  <si>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</si>
  <si>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</si>
  <si>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</si>
  <si>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</si>
  <si>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</si>
  <si>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</si>
  <si>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</si>
  <si>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</si>
  <si>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</si>
  <si>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</si>
  <si>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</si>
  <si>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</si>
  <si>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</si>
  <si>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</si>
  <si>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</si>
  <si>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</si>
  <si>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</si>
  <si>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</si>
  <si>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</si>
  <si>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</si>
  <si>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</si>
  <si>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</si>
  <si>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</si>
  <si>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</si>
  <si>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</si>
  <si>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</si>
  <si>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</si>
  <si>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</si>
  <si>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</si>
  <si>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</si>
  <si>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</si>
  <si>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</si>
  <si>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</si>
  <si>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</si>
  <si>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</si>
  <si>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</si>
  <si>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</si>
  <si>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</si>
  <si>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</si>
  <si>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</si>
  <si>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</si>
  <si>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</si>
  <si>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</si>
  <si>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</si>
  <si>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</si>
  <si>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</si>
  <si>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</si>
  <si>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</si>
  <si>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</si>
  <si>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</si>
  <si>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</si>
  <si>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</si>
  <si>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</si>
  <si>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</si>
  <si>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</si>
  <si>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</si>
  <si>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</si>
  <si>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</si>
  <si>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</si>
  <si>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</si>
  <si>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</si>
  <si>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</si>
  <si>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</si>
  <si>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</si>
  <si>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</si>
  <si>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</si>
  <si>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</si>
  <si>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</si>
  <si>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</si>
  <si>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</si>
  <si>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</si>
  <si>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</si>
  <si>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</si>
  <si>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</si>
  <si>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</si>
  <si>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</si>
  <si>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</si>
  <si>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</si>
  <si>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</si>
  <si>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</si>
  <si>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</si>
  <si>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</si>
  <si>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</si>
  <si>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</si>
  <si>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</si>
  <si>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</si>
  <si>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</si>
  <si>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</si>
  <si>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</si>
  <si>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</si>
  <si>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</si>
  <si>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</si>
  <si>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</si>
  <si>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</si>
  <si>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</si>
  <si>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</si>
  <si>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</si>
  <si>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</si>
  <si>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</si>
  <si>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</si>
  <si>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</si>
  <si>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</si>
  <si>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</si>
  <si>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</si>
  <si>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</si>
  <si>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</si>
  <si>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</si>
  <si>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</si>
  <si>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</si>
  <si>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</si>
  <si>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</si>
  <si>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</si>
  <si>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</si>
  <si>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</si>
  <si>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</si>
  <si>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</si>
  <si>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</si>
  <si>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</si>
  <si>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</si>
  <si>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</si>
  <si>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</si>
  <si>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</si>
  <si>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</si>
  <si>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</si>
  <si>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</si>
  <si>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</si>
  <si>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</si>
  <si>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</si>
  <si>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</si>
  <si>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</si>
  <si>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</si>
  <si>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</si>
  <si>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</si>
  <si>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</si>
  <si>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</si>
  <si>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</si>
  <si>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</si>
  <si>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</si>
  <si>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</si>
  <si>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</si>
  <si>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</si>
  <si>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</si>
  <si>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</si>
  <si>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</si>
  <si>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</si>
  <si>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</si>
  <si>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</si>
  <si>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</si>
  <si>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</si>
  <si>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</si>
  <si>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</si>
  <si>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</si>
  <si>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</si>
  <si>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</si>
  <si>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</si>
  <si>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</si>
  <si>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</si>
  <si>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</si>
  <si>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</si>
  <si>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</si>
  <si>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</si>
  <si>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</si>
  <si>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</si>
  <si>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</si>
  <si>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</si>
  <si>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</si>
  <si>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</si>
  <si>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</si>
  <si>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</si>
  <si>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</si>
  <si>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</si>
  <si>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</si>
  <si>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</si>
  <si>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</si>
  <si>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</si>
  <si>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</si>
  <si>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</si>
  <si>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</si>
  <si>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</si>
  <si>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</si>
  <si>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</si>
  <si>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</si>
  <si>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</si>
  <si>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</si>
  <si>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</si>
  <si>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</si>
  <si>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</si>
  <si>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</si>
  <si>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</si>
  <si>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</si>
  <si>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</si>
  <si>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</si>
  <si>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</si>
  <si>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</si>
  <si>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</si>
  <si>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</si>
  <si>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</si>
  <si>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</si>
  <si>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</si>
  <si>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</si>
  <si>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</si>
  <si>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</si>
  <si>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</si>
  <si>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</si>
  <si>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</si>
  <si>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</si>
  <si>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</si>
  <si>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</si>
  <si>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</si>
  <si>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</si>
  <si>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</si>
  <si>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</si>
  <si>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</si>
  <si>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</si>
  <si>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</si>
  <si>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</si>
  <si>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</si>
  <si>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</si>
  <si>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</si>
  <si>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</si>
  <si>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</si>
  <si>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</si>
  <si>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</si>
  <si>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</si>
  <si>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</si>
  <si>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</si>
  <si>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</si>
  <si>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</si>
  <si>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</si>
  <si>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</si>
  <si>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</si>
  <si>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</si>
  <si>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</si>
  <si>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</si>
  <si>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</si>
  <si>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</si>
  <si>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</si>
  <si>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</si>
  <si>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</si>
  <si>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</si>
  <si>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</si>
  <si>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</si>
  <si>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</si>
  <si>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</si>
  <si>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</si>
  <si>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</si>
  <si>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</si>
  <si>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</si>
  <si>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</si>
  <si>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</si>
  <si>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</si>
  <si>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</si>
  <si>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</si>
  <si>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</si>
  <si>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</si>
  <si>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</si>
  <si>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</si>
  <si>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</si>
  <si>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</si>
  <si>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</si>
  <si>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</si>
  <si>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</si>
  <si>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</si>
  <si>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</si>
  <si>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</si>
  <si>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</si>
  <si>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</si>
  <si>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</si>
  <si>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</si>
  <si>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</si>
  <si>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</si>
  <si>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</si>
  <si>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</si>
  <si>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</si>
  <si>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</si>
  <si>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</si>
  <si>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</si>
  <si>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</si>
  <si>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</si>
  <si>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</si>
  <si>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</si>
  <si>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</si>
  <si>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</si>
  <si>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</si>
  <si>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</si>
  <si>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</si>
  <si>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</si>
  <si>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</si>
  <si>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</si>
  <si>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</si>
  <si>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</si>
  <si>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</si>
  <si>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</si>
  <si>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</si>
  <si>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</si>
  <si>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</si>
  <si>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</si>
  <si>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</si>
  <si>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</si>
  <si>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</si>
  <si>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</si>
  <si>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</si>
  <si>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</si>
  <si>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</si>
  <si>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</si>
  <si>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</si>
  <si>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</si>
  <si>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</si>
  <si>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</si>
  <si>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</si>
  <si>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</si>
  <si>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</si>
  <si>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</si>
  <si>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</si>
  <si>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</si>
  <si>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</si>
  <si>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</si>
  <si>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</si>
  <si>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</si>
  <si>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</si>
  <si>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</si>
  <si>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</si>
  <si>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</si>
  <si>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</si>
  <si>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</si>
  <si>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</si>
  <si>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</si>
  <si>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</si>
  <si>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</si>
  <si>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</si>
  <si>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</si>
  <si>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</si>
  <si>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</si>
  <si>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</si>
  <si>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</si>
  <si>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</si>
  <si>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</si>
  <si>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</si>
  <si>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</si>
  <si>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</si>
  <si>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</si>
  <si>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</si>
  <si>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</si>
  <si>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</si>
  <si>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</si>
  <si>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</si>
  <si>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</si>
  <si>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</si>
  <si>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</si>
  <si>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</si>
  <si>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</si>
  <si>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</si>
  <si>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</si>
  <si>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</si>
  <si>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</si>
  <si>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</si>
  <si>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</si>
  <si>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</si>
  <si>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</si>
  <si>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</si>
  <si>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</si>
  <si>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</si>
  <si>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</si>
  <si>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</si>
  <si>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</si>
  <si>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</si>
  <si>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</si>
  <si>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</si>
  <si>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</si>
  <si>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</si>
  <si>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</si>
  <si>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</si>
  <si>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</si>
  <si>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</si>
  <si>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</si>
  <si>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</si>
  <si>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</si>
  <si>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</si>
  <si>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</si>
  <si>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</si>
  <si>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</si>
  <si>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</si>
  <si>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</si>
  <si>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</si>
  <si>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</si>
  <si>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</si>
  <si>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</si>
  <si>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</si>
  <si>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</si>
  <si>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</si>
  <si>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</si>
  <si>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</si>
  <si>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</si>
  <si>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</si>
  <si>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</si>
  <si>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</si>
  <si>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</si>
  <si>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</si>
  <si>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</si>
  <si>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</si>
  <si>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</si>
  <si>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</si>
  <si>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</si>
  <si>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</si>
  <si>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</si>
  <si>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</si>
  <si>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</si>
  <si>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</si>
  <si>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</si>
  <si>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</si>
  <si>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</si>
  <si>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</si>
  <si>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</si>
  <si>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</si>
  <si>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</si>
  <si>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</si>
  <si>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</si>
  <si>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</si>
  <si>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</si>
  <si>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</si>
  <si>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</si>
  <si>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</si>
  <si>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</si>
  <si>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</si>
  <si>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</si>
  <si>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</si>
  <si>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</si>
  <si>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</si>
  <si>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</si>
  <si>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</si>
  <si>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</si>
  <si>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</si>
  <si>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</si>
  <si>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</si>
  <si>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</si>
  <si>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</si>
  <si>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</si>
  <si>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</si>
  <si>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</si>
  <si>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</si>
  <si>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</si>
  <si>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</si>
  <si>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</si>
  <si>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</si>
  <si>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</si>
  <si>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</si>
  <si>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</si>
  <si>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</si>
  <si>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</si>
  <si>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</si>
  <si>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</si>
  <si>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</si>
  <si>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</si>
  <si>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</si>
  <si>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</si>
  <si>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</si>
  <si>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</si>
  <si>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</si>
  <si>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</si>
  <si>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</si>
  <si>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</si>
  <si>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</si>
  <si>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</si>
  <si>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</si>
  <si>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</si>
  <si>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</si>
  <si>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</si>
  <si>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</si>
  <si>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</si>
  <si>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</si>
  <si>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</si>
  <si>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</si>
  <si>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</si>
  <si>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</si>
  <si>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</si>
  <si>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</si>
  <si>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</si>
  <si>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</si>
  <si>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</si>
  <si>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</si>
  <si>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</si>
  <si>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</si>
  <si>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</si>
  <si>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</si>
  <si>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</si>
  <si>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</si>
  <si>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</si>
  <si>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</si>
  <si>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</si>
  <si>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</si>
  <si>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</si>
  <si>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</si>
  <si>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</si>
  <si>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</si>
  <si>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</si>
  <si>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</si>
  <si>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</si>
  <si>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</si>
  <si>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</si>
  <si>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</si>
  <si>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</si>
  <si>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</si>
  <si>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</si>
  <si>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</si>
  <si>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</si>
  <si>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</si>
  <si>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</si>
  <si>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</si>
  <si>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</si>
  <si>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</si>
  <si>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</si>
  <si>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</si>
  <si>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</si>
  <si>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</si>
  <si>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</si>
  <si>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</si>
  <si>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</si>
  <si>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</si>
  <si>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</si>
  <si>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</si>
  <si>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</si>
  <si>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</si>
  <si>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</si>
  <si>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</si>
  <si>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</si>
  <si>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</si>
  <si>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</si>
  <si>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</si>
  <si>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</si>
  <si>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</si>
  <si>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</si>
  <si>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</si>
  <si>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</si>
  <si>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</si>
  <si>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</si>
  <si>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</si>
  <si>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</si>
  <si>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</si>
  <si>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</si>
  <si>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</si>
  <si>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</si>
  <si>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</si>
  <si>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</si>
  <si>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</si>
  <si>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</si>
  <si>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</si>
  <si>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</si>
  <si>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</si>
  <si>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</si>
  <si>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</si>
  <si>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</si>
  <si>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</si>
  <si>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</si>
  <si>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</si>
  <si>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</si>
  <si>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</si>
  <si>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</si>
  <si>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</si>
  <si>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</si>
  <si>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</si>
  <si>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</si>
  <si>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</si>
  <si>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</si>
  <si>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</si>
  <si>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</si>
  <si>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</si>
  <si>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</si>
  <si>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</si>
  <si>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</si>
  <si>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</si>
  <si>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</si>
  <si>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</si>
  <si>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</si>
  <si>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</si>
  <si>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</si>
  <si>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</si>
  <si>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</si>
  <si>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</si>
  <si>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</si>
  <si>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</si>
  <si>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</si>
  <si>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</si>
  <si>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</si>
  <si>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</si>
  <si>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</si>
  <si>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</si>
  <si>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</si>
  <si>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</si>
  <si>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</si>
  <si>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</si>
  <si>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</si>
  <si>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</si>
  <si>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</si>
  <si>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</si>
  <si>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</si>
  <si>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</si>
  <si>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</si>
  <si>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</si>
  <si>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</si>
  <si>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</si>
  <si>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</si>
  <si>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</si>
  <si>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</si>
  <si>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</si>
  <si>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</si>
  <si>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</si>
  <si>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</si>
  <si>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</si>
  <si>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</si>
  <si>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</si>
  <si>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</si>
  <si>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</si>
  <si>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</si>
  <si>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</si>
  <si>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</si>
  <si>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</si>
  <si>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</si>
  <si>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</si>
  <si>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</si>
  <si>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</si>
  <si>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</si>
  <si>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</si>
  <si>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</si>
  <si>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</si>
  <si>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</si>
  <si>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</si>
  <si>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</si>
  <si>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</si>
  <si>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</si>
  <si>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</si>
  <si>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</si>
  <si>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</si>
  <si>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</si>
  <si>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</si>
  <si>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</si>
  <si>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</si>
  <si>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</si>
  <si>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</si>
  <si>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</si>
  <si>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</si>
  <si>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</si>
  <si>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</si>
  <si>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</si>
  <si>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</si>
  <si>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</si>
  <si>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</si>
  <si>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</si>
  <si>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</si>
  <si>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</si>
  <si>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</si>
  <si>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</si>
  <si>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</si>
  <si>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</si>
  <si>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</si>
  <si>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</si>
  <si>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</si>
  <si>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</si>
  <si>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</si>
  <si>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</si>
  <si>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</si>
  <si>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</si>
  <si>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</si>
  <si>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</si>
  <si>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</si>
  <si>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</si>
  <si>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</si>
  <si>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</si>
  <si>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</si>
  <si>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</si>
  <si>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</si>
  <si>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</si>
  <si>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</si>
  <si>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</si>
  <si>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</si>
  <si>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</si>
  <si>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</si>
  <si>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</si>
  <si>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</si>
  <si>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</si>
  <si>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</si>
  <si>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</si>
  <si>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</si>
  <si>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</si>
  <si>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</si>
  <si>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</si>
  <si>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</si>
  <si>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</si>
  <si>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</si>
  <si>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</si>
  <si>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</si>
  <si>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</si>
  <si>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</si>
  <si>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</si>
  <si>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</si>
  <si>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</si>
  <si>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</si>
  <si>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</si>
  <si>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</si>
  <si>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</si>
  <si>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</si>
  <si>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</si>
  <si>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</si>
  <si>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</si>
  <si>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</si>
  <si>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</si>
  <si>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</si>
  <si>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</si>
  <si>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</si>
  <si>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</si>
  <si>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</si>
  <si>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</si>
  <si>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</si>
  <si>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</si>
  <si>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</si>
  <si>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</si>
  <si>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</si>
  <si>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</si>
  <si>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</si>
  <si>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</si>
  <si>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</si>
  <si>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</si>
  <si>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</si>
  <si>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</si>
  <si>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</si>
  <si>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</si>
  <si>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</si>
  <si>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</si>
  <si>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</si>
  <si>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</si>
  <si>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</si>
  <si>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</si>
  <si>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</si>
  <si>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</si>
  <si>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</si>
  <si>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</si>
  <si>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</si>
  <si>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</si>
  <si>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</si>
  <si>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</si>
  <si>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</si>
  <si>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</si>
  <si>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</si>
  <si>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</si>
  <si>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</si>
  <si>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</si>
  <si>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</si>
  <si>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</si>
  <si>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</si>
  <si>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</si>
  <si>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</si>
  <si>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</si>
  <si>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</si>
  <si>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</si>
  <si>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</si>
  <si>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</si>
  <si>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</si>
  <si>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</si>
  <si>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</si>
  <si>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</si>
  <si>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</si>
  <si>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</si>
  <si>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</si>
  <si>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</si>
  <si>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</si>
  <si>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</si>
  <si>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</si>
  <si>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</si>
  <si>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</si>
  <si>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</si>
  <si>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</si>
  <si>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</si>
  <si>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</si>
  <si>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</si>
  <si>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</si>
  <si>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</si>
  <si>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</si>
  <si>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</si>
  <si>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</si>
  <si>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</si>
  <si>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</si>
  <si>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</si>
  <si>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</si>
  <si>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</si>
  <si>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</si>
  <si>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</si>
  <si>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</si>
  <si>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</si>
  <si>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</si>
  <si>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</si>
  <si>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</si>
  <si>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</si>
  <si>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</si>
  <si>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</si>
  <si>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</si>
  <si>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</si>
  <si>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</si>
  <si>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</si>
  <si>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</si>
  <si>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</si>
  <si>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</si>
  <si>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</si>
  <si>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</si>
  <si>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</si>
  <si>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</si>
  <si>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</si>
  <si>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</si>
  <si>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</si>
  <si>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</si>
  <si>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</si>
  <si>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</si>
  <si>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</si>
  <si>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</si>
  <si>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</si>
  <si>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</si>
  <si>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</si>
  <si>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</si>
  <si>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</si>
  <si>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</si>
  <si>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</si>
  <si>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</si>
  <si>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</si>
  <si>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</si>
  <si>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</si>
  <si>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</si>
  <si>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</si>
  <si>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</si>
  <si>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</si>
  <si>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</si>
  <si>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</si>
  <si>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</si>
  <si>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</si>
  <si>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</si>
  <si>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</si>
  <si>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</si>
  <si>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</si>
  <si>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</si>
  <si>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</si>
  <si>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</si>
  <si>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</si>
  <si>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</si>
  <si>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</si>
  <si>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</si>
  <si>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</si>
  <si>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</si>
  <si>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</si>
  <si>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</si>
  <si>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</si>
  <si>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</si>
  <si>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</si>
  <si>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</si>
  <si>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</si>
  <si>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</si>
  <si>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</si>
  <si>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</si>
  <si>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</si>
  <si>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</si>
  <si>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</si>
  <si>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</si>
  <si>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</si>
  <si>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</si>
  <si>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</si>
  <si>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</si>
  <si>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</si>
  <si>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</si>
  <si>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</si>
  <si>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</si>
  <si>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</si>
  <si>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</si>
  <si>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</si>
  <si>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</si>
  <si>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</si>
  <si>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</si>
  <si>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</si>
  <si>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</si>
  <si>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</si>
  <si>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</si>
  <si>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</si>
  <si>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</si>
  <si>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</si>
  <si>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</si>
  <si>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</si>
  <si>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</si>
  <si>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</si>
  <si>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</si>
  <si>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</si>
  <si>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</si>
  <si>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</si>
  <si>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</si>
  <si>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</si>
  <si>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</si>
  <si>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</si>
  <si>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</si>
  <si>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</si>
  <si>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</si>
  <si>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</si>
  <si>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</si>
  <si>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</si>
  <si>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</si>
  <si>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</si>
  <si>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</si>
  <si>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</si>
  <si>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</si>
  <si>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</si>
  <si>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</si>
  <si>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</si>
  <si>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</si>
  <si>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</si>
  <si>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</si>
  <si>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</si>
  <si>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</si>
  <si>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</si>
  <si>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</si>
  <si>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</si>
  <si>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</si>
  <si>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</si>
  <si>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</si>
  <si>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</si>
  <si>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</si>
  <si>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</si>
  <si>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</si>
  <si>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</si>
  <si>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</si>
  <si>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</si>
  <si>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</si>
  <si>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</si>
  <si>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</si>
  <si>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</si>
  <si>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</si>
  <si>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</si>
  <si>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</si>
  <si>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</si>
  <si>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</si>
  <si>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</si>
  <si>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</si>
  <si>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</si>
  <si>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</si>
  <si>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</si>
  <si>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</si>
  <si>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</si>
  <si>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</si>
  <si>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</si>
  <si>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</si>
  <si>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</si>
  <si>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</si>
  <si>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</si>
  <si>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</si>
  <si>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</si>
  <si>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</si>
  <si>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</si>
  <si>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</si>
  <si>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</si>
  <si>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</si>
  <si>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</si>
  <si>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</si>
  <si>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</si>
  <si>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</si>
  <si>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</si>
  <si>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</si>
  <si>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</si>
  <si>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</si>
  <si>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</si>
  <si>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</si>
  <si>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</si>
  <si>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</si>
  <si>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</si>
  <si>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</si>
  <si>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</si>
  <si>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</si>
  <si>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</si>
  <si>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</si>
  <si>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</si>
  <si>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</si>
  <si>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</si>
  <si>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</si>
  <si>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</si>
  <si>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</si>
  <si>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</si>
  <si>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</si>
  <si>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</si>
  <si>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</si>
  <si>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</si>
  <si>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</si>
  <si>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</si>
  <si>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</si>
  <si>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</si>
  <si>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</si>
  <si>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</si>
  <si>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</si>
  <si>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</si>
  <si>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</si>
  <si>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</si>
  <si>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</si>
  <si>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</si>
  <si>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</si>
  <si>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</si>
  <si>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</si>
  <si>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</si>
  <si>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</si>
  <si>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</si>
  <si>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</si>
  <si>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</si>
  <si>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</si>
  <si>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</si>
  <si>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</si>
  <si>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</si>
  <si>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</si>
  <si>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</si>
  <si>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</si>
  <si>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</si>
  <si>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</si>
  <si>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</si>
  <si>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</si>
  <si>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</si>
  <si>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</si>
  <si>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</si>
  <si>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</si>
  <si>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</si>
  <si>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</si>
  <si>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</si>
  <si>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</si>
  <si>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</si>
  <si>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</si>
  <si>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</si>
  <si>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</si>
  <si>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</si>
  <si>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</si>
  <si>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</si>
  <si>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</si>
  <si>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</si>
  <si>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</si>
  <si>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</si>
  <si>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</si>
  <si>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</si>
  <si>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</si>
  <si>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</si>
  <si>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</si>
  <si>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</si>
  <si>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</si>
  <si>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</si>
  <si>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</si>
  <si>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</si>
  <si>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</si>
  <si>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</si>
  <si>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</si>
  <si>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</si>
  <si>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</si>
  <si>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</si>
  <si>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</si>
  <si>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</si>
  <si>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</si>
  <si>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</si>
  <si>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</si>
  <si>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</si>
  <si>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</si>
  <si>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</si>
  <si>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</si>
  <si>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</si>
  <si>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</si>
  <si>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</si>
  <si>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</si>
  <si>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</si>
  <si>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</si>
  <si>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</si>
  <si>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</si>
  <si>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</si>
  <si>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</si>
  <si>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</si>
  <si>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</si>
  <si>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</si>
  <si>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</si>
  <si>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</si>
  <si>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</si>
  <si>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</si>
  <si>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</si>
  <si>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</si>
  <si>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</si>
  <si>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</si>
  <si>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</si>
  <si>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</si>
  <si>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</si>
  <si>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</si>
  <si>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</si>
  <si>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</si>
  <si>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</si>
  <si>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</si>
  <si>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</si>
  <si>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</si>
  <si>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</si>
  <si>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</si>
  <si>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</si>
  <si>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</si>
  <si>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</si>
  <si>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</si>
  <si>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</si>
  <si>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</si>
  <si>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</si>
  <si>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</si>
  <si>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</si>
  <si>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</si>
  <si>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</si>
  <si>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</si>
  <si>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</si>
  <si>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</si>
  <si>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</si>
  <si>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</si>
  <si>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</si>
  <si>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</si>
  <si>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</si>
  <si>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</si>
  <si>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</si>
  <si>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</si>
  <si>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</si>
  <si>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</si>
  <si>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</si>
  <si>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</si>
  <si>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</si>
  <si>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</si>
  <si>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</si>
  <si>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</si>
  <si>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</si>
  <si>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</si>
  <si>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</si>
  <si>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</si>
  <si>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</si>
  <si>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</si>
  <si>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</si>
  <si>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</si>
  <si>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</si>
  <si>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</si>
  <si>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</si>
  <si>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</si>
  <si>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</si>
  <si>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</si>
  <si>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</si>
  <si>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</si>
  <si>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</si>
  <si>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</si>
  <si>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</si>
  <si>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</si>
  <si>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</si>
  <si>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</si>
  <si>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</si>
  <si>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</si>
  <si>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</si>
  <si>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</si>
  <si>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</si>
  <si>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</si>
  <si>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</si>
  <si>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</si>
  <si>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</si>
  <si>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</si>
  <si>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</si>
  <si>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</si>
  <si>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</si>
  <si>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</si>
  <si>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</si>
  <si>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</si>
  <si>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</si>
  <si>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</si>
  <si>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</si>
  <si>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</si>
  <si>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</si>
  <si>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</si>
  <si>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</si>
  <si>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</si>
  <si>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</si>
  <si>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</si>
  <si>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</si>
  <si>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</si>
  <si>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</si>
  <si>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</si>
  <si>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</si>
  <si>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</si>
  <si>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</si>
  <si>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</si>
  <si>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</si>
  <si>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</si>
  <si>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</si>
  <si>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</si>
  <si>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</si>
  <si>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</si>
  <si>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</si>
  <si>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</si>
  <si>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</si>
  <si>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</si>
  <si>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</si>
  <si>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</si>
  <si>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</si>
  <si>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</si>
  <si>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</si>
  <si>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</si>
  <si>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</si>
  <si>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</si>
  <si>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</si>
  <si>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</si>
  <si>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</si>
  <si>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</si>
  <si>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</si>
  <si>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</si>
  <si>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</si>
  <si>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</si>
  <si>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</si>
  <si>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</si>
  <si>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</si>
  <si>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</si>
  <si>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</si>
  <si>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</si>
  <si>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</si>
  <si>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</si>
  <si>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</si>
  <si>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</si>
  <si>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</si>
  <si>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</si>
  <si>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</si>
  <si>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</si>
  <si>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</si>
  <si>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</si>
  <si>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</si>
  <si>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</si>
  <si>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</si>
  <si>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</si>
  <si>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</si>
  <si>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</si>
  <si>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</si>
  <si>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</si>
  <si>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</si>
  <si>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</si>
  <si>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</si>
  <si>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</si>
  <si>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</si>
  <si>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</si>
  <si>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</si>
  <si>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</si>
  <si>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</si>
  <si>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</si>
  <si>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</si>
  <si>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</si>
  <si>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</si>
  <si>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</si>
  <si>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</si>
  <si>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</si>
  <si>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</si>
  <si>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</si>
  <si>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</si>
  <si>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</si>
  <si>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</si>
  <si>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</si>
  <si>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</si>
  <si>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</si>
  <si>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</si>
  <si>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</si>
  <si>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</si>
  <si>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</si>
  <si>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</si>
  <si>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</si>
  <si>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</si>
  <si>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</si>
  <si>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</si>
  <si>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</si>
  <si>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</si>
  <si>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</si>
  <si>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</si>
  <si>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</si>
  <si>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</si>
  <si>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</si>
  <si>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</si>
  <si>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</si>
  <si>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</si>
  <si>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</si>
  <si>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</si>
  <si>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</si>
  <si>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</si>
  <si>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</si>
  <si>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</si>
  <si>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</si>
  <si>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</si>
  <si>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</si>
  <si>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</si>
  <si>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</si>
  <si>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</si>
  <si>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</si>
  <si>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</si>
  <si>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</si>
  <si>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</si>
  <si>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</si>
  <si>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</si>
  <si>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</si>
  <si>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</si>
  <si>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</si>
  <si>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</si>
  <si>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</si>
  <si>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</si>
  <si>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</si>
  <si>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</si>
  <si>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</si>
  <si>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</si>
  <si>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</si>
  <si>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</si>
  <si>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</si>
  <si>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</si>
  <si>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</si>
  <si>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</si>
  <si>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</si>
  <si>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</si>
  <si>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</si>
  <si>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</si>
  <si>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</si>
  <si>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</si>
  <si>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</si>
  <si>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</si>
  <si>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</si>
  <si>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</si>
  <si>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</si>
  <si>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</si>
  <si>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</si>
  <si>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</si>
  <si>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</si>
  <si>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</si>
  <si>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</si>
  <si>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</si>
  <si>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</si>
  <si>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</si>
  <si>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</si>
  <si>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</si>
  <si>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</si>
  <si>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</si>
  <si>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</si>
  <si>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</si>
  <si>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</si>
  <si>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</si>
  <si>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</si>
  <si>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</si>
  <si>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</si>
  <si>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</si>
  <si>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</si>
  <si>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</si>
  <si>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</si>
  <si>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</si>
  <si>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</si>
  <si>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</si>
  <si>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</si>
  <si>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</si>
  <si>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</si>
  <si>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</si>
  <si>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</si>
  <si>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</si>
  <si>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</si>
  <si>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</si>
  <si>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</si>
  <si>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</si>
  <si>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</si>
  <si>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</si>
  <si>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</si>
  <si>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</si>
  <si>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</si>
  <si>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</si>
  <si>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</si>
  <si>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</si>
  <si>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</si>
  <si>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</si>
  <si>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</si>
  <si>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</si>
  <si>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</si>
  <si>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</si>
  <si>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</si>
  <si>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</si>
  <si>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</si>
  <si>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</si>
  <si>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</si>
  <si>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</si>
  <si>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</si>
  <si>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</si>
  <si>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</si>
  <si>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</si>
  <si>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</si>
  <si>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</si>
  <si>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</si>
  <si>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</si>
  <si>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</si>
  <si>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</si>
  <si>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</si>
  <si>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</si>
  <si>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</si>
  <si>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</si>
  <si>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</si>
  <si>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</si>
  <si>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</si>
  <si>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</si>
  <si>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</si>
  <si>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</si>
  <si>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</si>
  <si>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</si>
  <si>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</si>
  <si>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</si>
  <si>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</si>
  <si>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</si>
  <si>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</si>
  <si>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</si>
  <si>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</si>
  <si>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</si>
  <si>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</si>
  <si>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</si>
  <si>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</si>
  <si>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</si>
  <si>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</si>
  <si>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</si>
  <si>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</si>
  <si>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</si>
  <si>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</si>
  <si>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</si>
  <si>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</si>
  <si>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</si>
  <si>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</si>
  <si>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</si>
  <si>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</si>
  <si>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</si>
  <si>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</si>
  <si>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</si>
  <si>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</si>
  <si>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</si>
  <si>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</si>
  <si>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</si>
  <si>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</si>
  <si>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</si>
  <si>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</si>
  <si>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</si>
  <si>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</si>
  <si>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</si>
  <si>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</si>
  <si>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</si>
  <si>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</si>
  <si>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</si>
  <si>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</si>
  <si>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</si>
  <si>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</si>
  <si>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</si>
  <si>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</si>
  <si>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</si>
  <si>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</si>
  <si>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</si>
  <si>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</si>
  <si>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</si>
  <si>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</si>
  <si>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</si>
  <si>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</si>
  <si>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</si>
  <si>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</si>
  <si>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</si>
  <si>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</si>
  <si>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</si>
  <si>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</si>
  <si>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</si>
  <si>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</si>
  <si>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</si>
  <si>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</si>
  <si>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</si>
  <si>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</si>
  <si>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</si>
  <si>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</si>
  <si>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</si>
  <si>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</si>
  <si>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</si>
  <si>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</si>
  <si>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</si>
  <si>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</si>
  <si>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</si>
  <si>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</si>
  <si>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</si>
  <si>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</si>
  <si>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</si>
  <si>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</si>
  <si>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</si>
  <si>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</si>
  <si>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</si>
  <si>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</si>
  <si>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</si>
  <si>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</si>
  <si>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</si>
  <si>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</si>
  <si>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</si>
  <si>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</si>
  <si>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</si>
  <si>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</si>
  <si>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</si>
  <si>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</si>
  <si>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</si>
  <si>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</si>
  <si>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</si>
  <si>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</si>
  <si>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</si>
  <si>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</si>
  <si>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</si>
  <si>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</si>
  <si>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</si>
  <si>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</si>
  <si>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</si>
  <si>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</si>
  <si>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</si>
  <si>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</si>
  <si>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</si>
  <si>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</si>
  <si>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</si>
  <si>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</si>
  <si>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</si>
  <si>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</si>
  <si>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</si>
  <si>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</si>
  <si>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</si>
  <si>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</si>
  <si>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</si>
  <si>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</si>
  <si>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</si>
  <si>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</si>
  <si>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</si>
  <si>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</si>
  <si>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</si>
  <si>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</si>
  <si>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</si>
  <si>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</si>
  <si>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</si>
  <si>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</si>
  <si>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</si>
  <si>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</si>
  <si>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</si>
  <si>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</si>
  <si>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</si>
  <si>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</si>
  <si>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</si>
  <si>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</si>
  <si>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</si>
  <si>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</si>
  <si>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</si>
  <si>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</si>
  <si>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</si>
  <si>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</si>
  <si>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</si>
  <si>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</si>
  <si>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</si>
  <si>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</si>
  <si>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</si>
  <si>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</si>
  <si>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</si>
  <si>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</si>
  <si>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</si>
  <si>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</si>
  <si>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</si>
  <si>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</si>
  <si>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</si>
  <si>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</si>
  <si>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</si>
  <si>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</si>
  <si>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</si>
  <si>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</si>
  <si>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</si>
  <si>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</si>
  <si>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</si>
  <si>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</si>
  <si>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</si>
  <si>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</si>
  <si>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</si>
  <si>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</si>
  <si>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</si>
  <si>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</si>
  <si>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</si>
  <si>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</si>
  <si>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</si>
  <si>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</si>
  <si>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</si>
  <si>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</si>
  <si>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</si>
  <si>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</si>
  <si>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</si>
  <si>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</si>
  <si>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</si>
  <si>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</si>
  <si>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</si>
  <si>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</si>
  <si>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</si>
  <si>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</si>
  <si>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</si>
  <si>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</si>
  <si>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</si>
  <si>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</si>
  <si>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</si>
  <si>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</si>
  <si>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</si>
  <si>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</si>
  <si>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</si>
  <si>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</si>
  <si>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</si>
  <si>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</si>
  <si>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</si>
  <si>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</si>
  <si>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</si>
  <si>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</si>
  <si>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</si>
  <si>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</si>
  <si>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</si>
  <si>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</si>
  <si>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</si>
  <si>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</si>
  <si>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</si>
  <si>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</si>
  <si>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</si>
  <si>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</si>
  <si>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</si>
  <si>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</si>
  <si>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</si>
  <si>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</si>
  <si>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</si>
  <si>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</si>
  <si>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</si>
  <si>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</si>
  <si>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</si>
  <si>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</si>
  <si>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</si>
  <si>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</si>
  <si>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</si>
  <si>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</si>
  <si>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</si>
  <si>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</si>
  <si>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</si>
  <si>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</si>
  <si>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</si>
  <si>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</si>
  <si>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</si>
  <si>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</si>
  <si>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</si>
  <si>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</si>
  <si>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</si>
  <si>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</si>
  <si>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</si>
  <si>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</si>
  <si>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</si>
  <si>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</si>
  <si>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</si>
  <si>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</si>
  <si>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</si>
  <si>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</si>
  <si>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</si>
  <si>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</si>
  <si>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</si>
  <si>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</si>
  <si>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</si>
  <si>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</si>
  <si>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</si>
  <si>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</si>
  <si>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</si>
  <si>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</si>
  <si>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</si>
  <si>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</si>
  <si>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</si>
  <si>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</si>
  <si>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</si>
  <si>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</si>
  <si>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</si>
  <si>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</si>
  <si>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</si>
  <si>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</si>
  <si>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</si>
  <si>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</si>
  <si>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</si>
  <si>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</si>
  <si>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</si>
  <si>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</si>
  <si>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</si>
  <si>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</si>
  <si>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</si>
  <si>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</si>
  <si>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</si>
  <si>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</si>
  <si>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</si>
  <si>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</si>
  <si>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</si>
  <si>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</si>
  <si>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</si>
  <si>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</si>
  <si>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</si>
  <si>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</si>
  <si>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</si>
  <si>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</si>
  <si>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</si>
  <si>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</si>
  <si>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</si>
  <si>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</si>
  <si>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</si>
  <si>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</si>
  <si>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</si>
  <si>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</si>
  <si>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</si>
  <si>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</si>
  <si>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</si>
  <si>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</si>
  <si>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</si>
  <si>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</si>
  <si>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</si>
  <si>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</si>
  <si>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</si>
  <si>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</si>
  <si>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</si>
  <si>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</si>
  <si>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</si>
  <si>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</si>
  <si>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</si>
  <si>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</si>
  <si>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</si>
  <si>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</si>
  <si>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</si>
  <si>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</si>
  <si>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</si>
  <si>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</si>
  <si>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</si>
  <si>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</si>
  <si>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</si>
  <si>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</si>
  <si>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</si>
  <si>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</si>
  <si>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</si>
  <si>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</si>
  <si>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</si>
  <si>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</si>
  <si>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</si>
  <si>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</si>
  <si>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</si>
  <si>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</si>
  <si>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</si>
  <si>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</si>
  <si>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</si>
  <si>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</si>
  <si>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</si>
  <si>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</si>
  <si>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</si>
  <si>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</si>
  <si>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</si>
  <si>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</si>
  <si>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</si>
  <si>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</si>
  <si>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</si>
  <si>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</si>
  <si>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</si>
  <si>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</si>
  <si>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</si>
  <si>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</si>
  <si>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</si>
  <si>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</si>
  <si>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</si>
  <si>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</si>
  <si>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</si>
  <si>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</si>
  <si>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</si>
  <si>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</si>
  <si>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</si>
  <si>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</si>
  <si>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</si>
  <si>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</si>
  <si>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</si>
  <si>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</si>
  <si>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</si>
  <si>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</si>
  <si>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</si>
  <si>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</si>
  <si>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</si>
  <si>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</si>
  <si>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</si>
  <si>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</si>
  <si>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</si>
  <si>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</si>
  <si>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</si>
  <si>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</si>
  <si>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</si>
  <si>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</si>
  <si>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</si>
  <si>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</si>
  <si>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</si>
  <si>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</si>
  <si>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</si>
  <si>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</si>
  <si>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</si>
  <si>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</si>
  <si>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</si>
  <si>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</si>
  <si>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</si>
  <si>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</si>
  <si>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</si>
  <si>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</si>
  <si>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</si>
  <si>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</si>
  <si>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</si>
  <si>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</si>
  <si>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</si>
  <si>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</si>
  <si>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</si>
  <si>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</si>
  <si>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</si>
  <si>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</si>
  <si>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</si>
  <si>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</si>
  <si>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</si>
  <si>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</si>
  <si>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</si>
  <si>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</si>
  <si>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</si>
  <si>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</si>
  <si>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</si>
  <si>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</si>
  <si>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</si>
  <si>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</si>
  <si>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</si>
  <si>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</si>
  <si>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</si>
  <si>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</si>
  <si>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</si>
  <si>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</si>
  <si>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</si>
  <si>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</si>
  <si>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</si>
  <si>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</si>
  <si>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</si>
  <si>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</si>
  <si>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</si>
  <si>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</si>
  <si>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</si>
  <si>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</si>
  <si>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</si>
  <si>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</si>
  <si>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</si>
  <si>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</si>
  <si>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</si>
  <si>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</si>
  <si>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</si>
  <si>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</si>
  <si>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</si>
  <si>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</si>
  <si>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</si>
  <si>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</si>
  <si>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</si>
  <si>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</si>
  <si>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</si>
  <si>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</si>
  <si>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</si>
  <si>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</si>
  <si>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</si>
  <si>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</si>
  <si>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</si>
  <si>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</si>
  <si>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</si>
  <si>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</si>
  <si>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</si>
  <si>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</si>
  <si>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</si>
  <si>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</si>
  <si>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</si>
  <si>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</si>
  <si>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</si>
  <si>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</si>
  <si>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</si>
  <si>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</si>
  <si>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</si>
  <si>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</si>
  <si>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</si>
  <si>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</si>
  <si>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</si>
  <si>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</si>
  <si>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</si>
  <si>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</si>
  <si>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</si>
  <si>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</si>
  <si>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</si>
  <si>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</si>
  <si>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</si>
  <si>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</si>
  <si>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</si>
  <si>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</si>
  <si>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</si>
  <si>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</si>
  <si>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</si>
  <si>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</si>
  <si>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</si>
  <si>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</si>
  <si>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</si>
  <si>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</si>
  <si>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</si>
  <si>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</si>
  <si>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</si>
  <si>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</si>
  <si>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</si>
  <si>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</si>
  <si>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</si>
  <si>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</si>
  <si>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</si>
  <si>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</si>
  <si>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</si>
  <si>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</si>
  <si>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</si>
  <si>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</si>
  <si>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</si>
  <si>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</si>
  <si>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</si>
  <si>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</si>
  <si>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</si>
  <si>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</si>
  <si>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</si>
  <si>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</si>
  <si>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</si>
  <si>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</si>
  <si>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</si>
  <si>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</si>
  <si>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</si>
  <si>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</si>
  <si>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</si>
  <si>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</si>
  <si>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</si>
  <si>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</si>
  <si>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</si>
  <si>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</si>
  <si>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</si>
  <si>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</si>
  <si>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</si>
  <si>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</si>
  <si>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</si>
  <si>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</si>
  <si>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</si>
  <si>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</si>
  <si>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</si>
  <si>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</si>
  <si>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</si>
  <si>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</si>
  <si>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</si>
  <si>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</si>
  <si>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</si>
  <si>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</si>
  <si>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</si>
  <si>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</si>
  <si>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</si>
  <si>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</si>
  <si>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</si>
  <si>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</si>
  <si>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</si>
  <si>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</si>
  <si>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</si>
  <si>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</si>
  <si>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</si>
  <si>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</si>
  <si>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</si>
  <si>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</si>
  <si>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</si>
  <si>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</si>
  <si>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</si>
  <si>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</si>
  <si>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</si>
  <si>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</si>
  <si>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</si>
  <si>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</si>
  <si>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</si>
  <si>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</si>
  <si>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</si>
  <si>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</si>
  <si>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</si>
  <si>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</si>
  <si>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</si>
  <si>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</si>
  <si>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</si>
  <si>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</si>
  <si>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</si>
  <si>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</si>
  <si>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</si>
  <si>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</si>
  <si>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</si>
  <si>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</si>
  <si>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</si>
  <si>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</si>
  <si>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</si>
  <si>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</si>
  <si>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</si>
  <si>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</si>
  <si>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</si>
  <si>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</si>
  <si>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</si>
  <si>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</si>
  <si>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</si>
  <si>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</si>
  <si>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</si>
  <si>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</si>
  <si>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</si>
  <si>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</si>
  <si>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</si>
  <si>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</si>
  <si>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</si>
  <si>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</si>
  <si>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</si>
  <si>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</si>
  <si>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</si>
  <si>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</si>
  <si>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</si>
  <si>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</si>
  <si>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</si>
  <si>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</si>
  <si>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</si>
  <si>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</si>
  <si>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</si>
  <si>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</si>
  <si>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</si>
  <si>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</si>
  <si>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</si>
  <si>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</si>
  <si>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</si>
  <si>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</si>
  <si>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</si>
  <si>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</si>
  <si>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</si>
  <si>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</si>
  <si>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</si>
  <si>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</si>
  <si>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</si>
  <si>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</si>
  <si>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</si>
  <si>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</si>
  <si>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</si>
  <si>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</si>
  <si>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</si>
  <si>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</si>
  <si>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</si>
  <si>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</si>
  <si>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</si>
  <si>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</si>
  <si>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</si>
  <si>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</si>
  <si>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</si>
  <si>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</si>
  <si>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</si>
  <si>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</si>
  <si>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</si>
  <si>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</si>
  <si>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</si>
  <si>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</si>
  <si>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</si>
  <si>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</si>
  <si>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</si>
  <si>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</si>
  <si>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</si>
  <si>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</si>
  <si>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</si>
  <si>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</si>
  <si>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</si>
  <si>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</si>
  <si>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</si>
  <si>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</si>
  <si>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</si>
  <si>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</si>
  <si>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</si>
  <si>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</si>
  <si>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</si>
  <si>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</si>
  <si>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</si>
  <si>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</si>
  <si>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</si>
  <si>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</si>
  <si>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</si>
  <si>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</si>
  <si>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</si>
  <si>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</si>
  <si>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</si>
  <si>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</si>
  <si>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</si>
  <si>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</si>
  <si>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</si>
  <si>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</si>
  <si>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</si>
  <si>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</si>
  <si>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</si>
  <si>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</si>
  <si>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</si>
  <si>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</si>
  <si>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</si>
  <si>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</si>
  <si>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</si>
  <si>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</si>
  <si>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</si>
  <si>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</si>
  <si>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</si>
  <si>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</si>
  <si>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</si>
  <si>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</si>
  <si>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</si>
  <si>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</si>
  <si>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</si>
  <si>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</si>
  <si>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</si>
  <si>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</si>
  <si>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</si>
  <si>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</si>
  <si>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</si>
  <si>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</si>
  <si>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</si>
  <si>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</si>
  <si>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</si>
  <si>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</si>
  <si>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</si>
  <si>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</si>
  <si>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</si>
  <si>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</si>
  <si>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</si>
  <si>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</si>
  <si>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</si>
  <si>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</si>
  <si>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</si>
  <si>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</si>
  <si>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</si>
  <si>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</si>
  <si>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</si>
  <si>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</si>
  <si>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</si>
  <si>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</si>
  <si>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</si>
  <si>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</si>
  <si>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</si>
  <si>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</si>
  <si>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</si>
  <si>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</si>
  <si>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</si>
  <si>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</si>
  <si>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</si>
  <si>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</si>
  <si>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</si>
  <si>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</si>
  <si>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</si>
  <si>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</si>
  <si>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</si>
  <si>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</si>
  <si>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</si>
  <si>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</si>
  <si>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</si>
  <si>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</si>
  <si>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</si>
  <si>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</si>
  <si>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</si>
  <si>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</si>
  <si>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</si>
  <si>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</si>
  <si>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</si>
  <si>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</si>
  <si>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</si>
  <si>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</si>
  <si>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</si>
  <si>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</si>
  <si>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</si>
  <si>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</si>
  <si>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</si>
  <si>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</si>
  <si>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</si>
  <si>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</si>
  <si>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</si>
  <si>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</si>
  <si>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</si>
  <si>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</si>
  <si>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</si>
  <si>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</si>
  <si>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</si>
  <si>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</si>
  <si>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</si>
  <si>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</si>
  <si>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</si>
  <si>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</si>
  <si>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</si>
  <si>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</si>
  <si>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</si>
  <si>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</si>
  <si>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</si>
  <si>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</si>
  <si>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</si>
  <si>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</si>
  <si>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</si>
  <si>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</si>
  <si>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</si>
  <si>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</si>
  <si>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</si>
  <si>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</si>
  <si>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</si>
  <si>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</si>
  <si>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</si>
  <si>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</si>
  <si>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</si>
  <si>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</si>
  <si>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</si>
  <si>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</si>
  <si>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</si>
  <si>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</si>
  <si>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</si>
  <si>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</si>
  <si>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</si>
  <si>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</si>
  <si>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</si>
  <si>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</si>
  <si>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</si>
  <si>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</si>
  <si>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</si>
  <si>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</si>
  <si>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</si>
  <si>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</si>
  <si>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</si>
  <si>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</si>
  <si>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</si>
  <si>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</si>
  <si>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</si>
  <si>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</si>
  <si>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</si>
  <si>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</si>
  <si>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</si>
  <si>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</si>
  <si>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</si>
  <si>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</si>
  <si>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</si>
  <si>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</si>
  <si>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</si>
  <si>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</si>
  <si>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</si>
  <si>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</si>
  <si>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</si>
  <si>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</si>
  <si>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</si>
  <si>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</si>
  <si>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</si>
  <si>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</si>
  <si>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</si>
  <si>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</si>
  <si>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</si>
  <si>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</si>
  <si>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</si>
  <si>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</si>
  <si>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</si>
  <si>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</si>
  <si>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</si>
  <si>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</si>
  <si>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</si>
  <si>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</si>
  <si>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</si>
  <si>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</si>
  <si>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</si>
  <si>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</si>
  <si>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</si>
  <si>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</si>
  <si>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</si>
  <si>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</si>
  <si>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</si>
  <si>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</si>
  <si>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</si>
  <si>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</si>
  <si>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</si>
  <si>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</si>
  <si>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</si>
  <si>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</si>
  <si>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</si>
  <si>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</si>
  <si>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</si>
  <si>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</si>
  <si>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</si>
  <si>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</si>
  <si>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</si>
  <si>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</si>
  <si>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</si>
  <si>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</si>
  <si>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</si>
  <si>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</si>
  <si>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</si>
  <si>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</si>
  <si>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</si>
  <si>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</si>
  <si>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</si>
  <si>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</si>
  <si>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</si>
  <si>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</si>
  <si>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</si>
  <si>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</si>
  <si>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</si>
  <si>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</si>
  <si>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</si>
  <si>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</si>
  <si>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</si>
  <si>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</si>
  <si>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</si>
  <si>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</si>
  <si>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</si>
  <si>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</si>
  <si>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</si>
  <si>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</si>
  <si>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</si>
  <si>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</si>
  <si>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</si>
  <si>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</si>
  <si>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</si>
  <si>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</si>
  <si>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</si>
  <si>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</si>
  <si>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</si>
  <si>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</si>
  <si>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</si>
  <si>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</si>
  <si>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</si>
  <si>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</si>
  <si>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</si>
  <si>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</si>
  <si>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</si>
  <si>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</si>
  <si>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</si>
  <si>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</si>
  <si>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</si>
  <si>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</si>
  <si>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</si>
  <si>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</si>
  <si>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</si>
  <si>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</si>
  <si>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</si>
  <si>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</si>
  <si>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</si>
  <si>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</si>
  <si>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</si>
  <si>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</si>
  <si>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</si>
  <si>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</si>
  <si>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</si>
  <si>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</si>
  <si>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</si>
  <si>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</si>
  <si>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</si>
  <si>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</si>
  <si>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</si>
  <si>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</si>
  <si>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</si>
  <si>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</si>
  <si>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</si>
  <si>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</si>
  <si>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</si>
  <si>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</si>
  <si>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</si>
  <si>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</si>
  <si>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</si>
  <si>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</si>
  <si>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</si>
  <si>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</si>
  <si>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</si>
  <si>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</si>
  <si>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</si>
  <si>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</si>
  <si>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</si>
  <si>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</si>
  <si>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</si>
  <si>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</si>
  <si>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</si>
  <si>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</si>
  <si>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</si>
  <si>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</si>
  <si>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</si>
  <si>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</si>
  <si>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</si>
  <si>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</si>
  <si>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</si>
  <si>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</si>
  <si>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</si>
  <si>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</si>
  <si>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</si>
  <si>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</si>
  <si>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</si>
  <si>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</si>
  <si>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</si>
  <si>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</si>
  <si>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</si>
  <si>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</si>
  <si>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</si>
  <si>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</si>
  <si>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</si>
  <si>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</si>
  <si>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</si>
  <si>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</si>
  <si>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</si>
  <si>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</si>
  <si>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</si>
  <si>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</si>
  <si>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</si>
  <si>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</si>
  <si>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</si>
  <si>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</si>
  <si>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</si>
  <si>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</si>
  <si>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</si>
  <si>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</si>
  <si>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</si>
  <si>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</si>
  <si>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</si>
  <si>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</si>
  <si>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</si>
  <si>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</si>
  <si>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</si>
  <si>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</si>
  <si>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</si>
  <si>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</si>
  <si>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</si>
  <si>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</si>
  <si>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</si>
  <si>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</si>
  <si>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</si>
  <si>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</si>
  <si>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</si>
  <si>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</si>
  <si>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</si>
  <si>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</si>
  <si>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</si>
  <si>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</si>
  <si>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</si>
  <si>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</si>
  <si>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</si>
  <si>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</si>
  <si>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</si>
  <si>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</si>
  <si>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</si>
  <si>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</si>
  <si>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</si>
  <si>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</si>
  <si>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</si>
  <si>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</si>
  <si>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</si>
  <si>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</si>
  <si>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</si>
  <si>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</si>
  <si>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</si>
  <si>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</si>
  <si>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</si>
  <si>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</si>
  <si>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</si>
  <si>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</si>
  <si>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</si>
  <si>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</si>
  <si>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</si>
  <si>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</si>
  <si>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</si>
  <si>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</si>
  <si>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</si>
  <si>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</si>
  <si>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</si>
  <si>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</si>
  <si>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</si>
  <si>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</si>
  <si>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</si>
  <si>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</si>
  <si>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</si>
  <si>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</si>
  <si>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</si>
  <si>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</si>
  <si>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</si>
  <si>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</si>
  <si>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</si>
  <si>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</si>
  <si>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</si>
  <si>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</si>
  <si>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</si>
  <si>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</si>
  <si>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</si>
  <si>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</si>
  <si>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</si>
  <si>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</si>
  <si>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</si>
  <si>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</si>
  <si>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</si>
  <si>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</si>
  <si>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</si>
  <si>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</si>
  <si>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</si>
  <si>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</si>
  <si>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</si>
  <si>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</si>
  <si>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</si>
  <si>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</si>
  <si>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</si>
  <si>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</si>
  <si>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</si>
  <si>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</si>
  <si>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</si>
  <si>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</si>
  <si>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</si>
  <si>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</si>
  <si>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</si>
  <si>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</si>
  <si>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</si>
  <si>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</si>
  <si>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</si>
  <si>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</si>
  <si>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</si>
  <si>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</si>
  <si>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</si>
  <si>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</si>
  <si>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</si>
  <si>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</si>
  <si>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</si>
  <si>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</si>
  <si>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</si>
  <si>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</si>
  <si>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</si>
  <si>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</si>
  <si>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</si>
  <si>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</si>
  <si>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</si>
  <si>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</si>
  <si>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</si>
  <si>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</si>
  <si>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</si>
  <si>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</si>
  <si>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</si>
  <si>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</si>
  <si>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</si>
  <si>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</si>
  <si>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</si>
  <si>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</si>
  <si>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</si>
  <si>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</si>
  <si>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</si>
  <si>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</si>
  <si>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</si>
  <si>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</si>
  <si>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</si>
  <si>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</si>
  <si>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</si>
  <si>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</si>
  <si>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</si>
  <si>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</si>
  <si>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</si>
  <si>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</si>
  <si>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</si>
  <si>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</si>
  <si>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</si>
  <si>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</si>
  <si>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</si>
  <si>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</si>
  <si>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</si>
  <si>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</si>
  <si>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</si>
  <si>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</si>
  <si>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</si>
  <si>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</si>
  <si>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</si>
  <si>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</si>
  <si>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</si>
  <si>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</si>
  <si>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</si>
  <si>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</si>
  <si>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</si>
  <si>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</si>
  <si>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</si>
  <si>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</si>
  <si>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</si>
  <si>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</si>
  <si>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</si>
  <si>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</si>
  <si>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</si>
  <si>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</si>
  <si>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</si>
  <si>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</si>
  <si>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</si>
  <si>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</si>
  <si>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</si>
  <si>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</si>
  <si>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</si>
  <si>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</si>
  <si>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</si>
  <si>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</si>
  <si>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</si>
  <si>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</si>
  <si>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</si>
  <si>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</si>
  <si>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</si>
  <si>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</si>
  <si>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</si>
  <si>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</si>
  <si>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</si>
  <si>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</si>
  <si>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</si>
  <si>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</si>
  <si>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</si>
  <si>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</si>
  <si>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</si>
  <si>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</si>
  <si>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</si>
  <si>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</si>
  <si>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</si>
  <si>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</si>
  <si>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</si>
  <si>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</si>
  <si>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</si>
  <si>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</si>
  <si>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</si>
  <si>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</si>
  <si>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</si>
  <si>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</si>
  <si>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</si>
  <si>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</si>
  <si>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</si>
  <si>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</si>
  <si>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</si>
  <si>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</si>
  <si>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</si>
  <si>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</si>
  <si>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</si>
  <si>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</si>
  <si>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</si>
  <si>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</si>
  <si>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</si>
  <si>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</si>
  <si>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</si>
  <si>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</si>
  <si>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</si>
  <si>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</si>
  <si>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</si>
  <si>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</si>
  <si>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</si>
  <si>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</si>
  <si>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</si>
  <si>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</si>
  <si>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</si>
  <si>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</si>
  <si>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</si>
  <si>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</si>
  <si>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</si>
  <si>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</si>
  <si>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</si>
  <si>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</si>
  <si>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</si>
  <si>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</si>
  <si>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</si>
  <si>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</si>
  <si>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</si>
  <si>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</si>
  <si>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</si>
  <si>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</si>
  <si>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</si>
  <si>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</si>
  <si>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</si>
  <si>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</si>
  <si>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</si>
  <si>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</si>
  <si>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</si>
  <si>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</si>
  <si>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</si>
  <si>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</si>
  <si>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</si>
  <si>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</si>
  <si>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</si>
  <si>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</si>
  <si>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</si>
  <si>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</si>
  <si>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</si>
  <si>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</si>
  <si>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</si>
  <si>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</si>
  <si>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</si>
  <si>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</si>
  <si>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</si>
  <si>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</si>
  <si>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</si>
  <si>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</si>
  <si>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</si>
  <si>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</si>
  <si>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</si>
  <si>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</si>
  <si>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</si>
  <si>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</si>
  <si>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</si>
  <si>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</si>
  <si>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</si>
  <si>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</si>
  <si>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</si>
  <si>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</si>
  <si>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</si>
  <si>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</si>
  <si>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</si>
  <si>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</si>
  <si>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</si>
  <si>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</si>
  <si>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</si>
  <si>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</si>
  <si>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</si>
  <si>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</si>
  <si>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</si>
  <si>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</si>
  <si>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</si>
  <si>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</si>
  <si>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</si>
  <si>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</si>
  <si>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</si>
  <si>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</si>
  <si>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</si>
  <si>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</si>
  <si>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</si>
  <si>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</si>
  <si>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</si>
  <si>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</si>
  <si>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</si>
  <si>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</si>
  <si>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</si>
  <si>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</si>
  <si>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</si>
  <si>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</si>
  <si>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</si>
  <si>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</si>
  <si>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</si>
  <si>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</si>
  <si>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</si>
  <si>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</si>
  <si>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</si>
  <si>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</si>
  <si>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</si>
  <si>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</si>
  <si>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</si>
  <si>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</si>
  <si>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</si>
  <si>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</si>
  <si>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</si>
  <si>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</si>
  <si>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</si>
  <si>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</si>
  <si>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</si>
  <si>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</si>
  <si>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</si>
  <si>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</si>
  <si>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</si>
  <si>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</si>
  <si>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</si>
  <si>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</si>
  <si>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</si>
  <si>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</si>
  <si>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</si>
  <si>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</si>
  <si>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</si>
  <si>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</si>
  <si>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</si>
  <si>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</si>
  <si>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</si>
  <si>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</si>
  <si>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</si>
  <si>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</si>
  <si>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</si>
  <si>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</si>
  <si>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</si>
  <si>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</si>
  <si>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</si>
  <si>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</si>
  <si>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</si>
  <si>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</si>
  <si>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</si>
  <si>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</si>
  <si>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</si>
  <si>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</si>
  <si>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</si>
  <si>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</si>
  <si>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</si>
  <si>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</si>
  <si>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</si>
  <si>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</si>
  <si>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</si>
  <si>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</si>
  <si>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</si>
  <si>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</si>
  <si>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</si>
  <si>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</si>
  <si>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</si>
  <si>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</si>
  <si>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</si>
  <si>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</si>
  <si>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</si>
  <si>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</si>
  <si>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</si>
  <si>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</si>
  <si>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</si>
  <si>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</si>
  <si>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</si>
  <si>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</si>
  <si>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</si>
  <si>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</si>
  <si>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</si>
  <si>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</si>
  <si>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</si>
  <si>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</si>
  <si>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</si>
  <si>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</si>
  <si>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</si>
  <si>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</si>
  <si>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</si>
  <si>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</si>
  <si>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</si>
  <si>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</si>
  <si>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</si>
  <si>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</si>
  <si>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</si>
  <si>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</si>
  <si>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</si>
  <si>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</si>
  <si>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</si>
  <si>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</si>
  <si>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</si>
  <si>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</si>
  <si>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</si>
  <si>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</si>
  <si>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</si>
  <si>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</si>
  <si>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</si>
  <si>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</si>
  <si>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</si>
  <si>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</si>
  <si>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</si>
  <si>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</si>
  <si>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</si>
  <si>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</si>
  <si>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</si>
  <si>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</si>
  <si>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</si>
  <si>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</si>
  <si>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</si>
  <si>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</si>
  <si>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</si>
  <si>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</si>
  <si>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</si>
  <si>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</si>
  <si>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</si>
  <si>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</si>
  <si>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</si>
  <si>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</si>
  <si>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</si>
  <si>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</si>
  <si>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</si>
  <si>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</si>
  <si>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</si>
  <si>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</si>
  <si>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</si>
  <si>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</si>
  <si>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</si>
  <si>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</si>
  <si>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</si>
  <si>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</si>
  <si>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</si>
  <si>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</si>
  <si>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</si>
  <si>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</si>
  <si>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</si>
  <si>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</si>
  <si>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</si>
  <si>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</si>
  <si>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</si>
  <si>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</si>
  <si>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</si>
  <si>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</si>
  <si>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</si>
  <si>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</si>
  <si>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</si>
  <si>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</si>
  <si>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</si>
  <si>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</si>
  <si>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</si>
  <si>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</si>
  <si>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</si>
  <si>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</si>
  <si>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</si>
  <si>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</si>
  <si>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</si>
  <si>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</si>
  <si>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</si>
  <si>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</si>
  <si>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</si>
  <si>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</si>
  <si>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</si>
  <si>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</si>
  <si>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</si>
  <si>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</si>
  <si>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</si>
  <si>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</si>
  <si>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</si>
  <si>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</si>
  <si>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</si>
  <si>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</si>
  <si>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</si>
  <si>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</si>
  <si>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</si>
  <si>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</si>
  <si>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</si>
  <si>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</si>
  <si>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</si>
  <si>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</si>
  <si>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</si>
  <si>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</si>
  <si>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</si>
  <si>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</si>
  <si>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</si>
  <si>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</si>
  <si>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</si>
  <si>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</si>
  <si>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</si>
  <si>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</si>
  <si>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</si>
  <si>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</si>
  <si>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</si>
  <si>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</si>
  <si>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</si>
  <si>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</si>
  <si>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</si>
  <si>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</si>
  <si>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</si>
  <si>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</si>
  <si>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</si>
  <si>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</si>
  <si>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</si>
  <si>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</si>
  <si>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</si>
  <si>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</si>
  <si>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</si>
  <si>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</si>
  <si>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</si>
  <si>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</si>
  <si>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</si>
  <si>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</si>
  <si>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</si>
  <si>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</si>
  <si>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</si>
  <si>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</si>
  <si>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</si>
  <si>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</si>
  <si>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</si>
  <si>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</si>
  <si>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</si>
  <si>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</si>
  <si>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</si>
  <si>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</si>
  <si>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</si>
  <si>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</si>
  <si>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</si>
  <si>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</si>
  <si>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</si>
  <si>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</si>
  <si>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</si>
  <si>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</si>
  <si>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</si>
  <si>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</si>
  <si>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</si>
  <si>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</si>
  <si>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</si>
  <si>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</si>
  <si>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</si>
  <si>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</si>
  <si>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</si>
  <si>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</si>
  <si>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</si>
  <si>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</si>
  <si>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</si>
  <si>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</si>
  <si>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</si>
  <si>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</si>
  <si>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</si>
  <si>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</si>
  <si>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</si>
  <si>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</si>
  <si>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</si>
  <si>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</si>
  <si>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</si>
  <si>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</si>
  <si>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</si>
  <si>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</si>
  <si>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</si>
  <si>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</si>
  <si>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</si>
  <si>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</si>
  <si>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</si>
  <si>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</si>
  <si>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</si>
  <si>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</si>
  <si>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</si>
  <si>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</si>
  <si>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</si>
  <si>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</si>
  <si>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</si>
  <si>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</si>
  <si>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</si>
  <si>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</si>
  <si>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</si>
  <si>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</si>
  <si>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</si>
  <si>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</si>
  <si>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</si>
  <si>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</si>
  <si>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</si>
  <si>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</si>
  <si>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</si>
  <si>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</si>
  <si>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</si>
  <si>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</si>
  <si>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</si>
  <si>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</si>
  <si>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</si>
  <si>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</si>
  <si>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</si>
  <si>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</si>
  <si>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</si>
  <si>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</si>
  <si>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</si>
  <si>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</si>
  <si>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</si>
  <si>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</si>
  <si>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</si>
  <si>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</si>
  <si>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</si>
  <si>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</si>
  <si>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</si>
  <si>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</si>
  <si>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</si>
  <si>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</si>
  <si>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</si>
  <si>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</si>
  <si>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</si>
  <si>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</si>
  <si>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</si>
  <si>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</si>
  <si>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</si>
  <si>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</si>
  <si>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</si>
  <si>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</si>
  <si>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</si>
  <si>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</si>
  <si>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</si>
  <si>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</si>
  <si>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</si>
  <si>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</si>
  <si>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</si>
  <si>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</si>
  <si>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</si>
  <si>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</si>
  <si>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</si>
  <si>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</si>
  <si>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</si>
  <si>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</si>
  <si>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</si>
  <si>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</si>
  <si>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</si>
  <si>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</si>
  <si>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</si>
  <si>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</si>
  <si>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</si>
  <si>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</si>
  <si>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</si>
  <si>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</si>
  <si>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</si>
  <si>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</si>
  <si>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</si>
  <si>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</si>
  <si>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</si>
  <si>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</si>
  <si>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</si>
  <si>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</si>
  <si>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</si>
  <si>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</si>
  <si>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</si>
  <si>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</si>
  <si>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</si>
  <si>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</si>
  <si>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</si>
  <si>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</si>
  <si>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</si>
  <si>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</si>
  <si>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</si>
  <si>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</si>
  <si>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</si>
  <si>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</si>
  <si>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</si>
  <si>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</si>
  <si>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</si>
  <si>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</si>
  <si>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</si>
  <si>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</si>
  <si>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</si>
  <si>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</si>
  <si>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</si>
  <si>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</si>
  <si>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</si>
  <si>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</si>
  <si>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</si>
  <si>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</si>
  <si>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</si>
  <si>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</si>
  <si>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</si>
  <si>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</si>
  <si>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</si>
  <si>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</si>
  <si>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</si>
  <si>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</si>
  <si>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</si>
  <si>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</si>
  <si>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</si>
  <si>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</si>
  <si>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</si>
  <si>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</si>
  <si>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</si>
  <si>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</si>
  <si>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</si>
  <si>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</si>
  <si>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</si>
  <si>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</si>
  <si>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</si>
  <si>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</si>
  <si>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</si>
  <si>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</si>
  <si>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</si>
  <si>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</si>
  <si>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</si>
  <si>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</si>
  <si>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</si>
  <si>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</si>
  <si>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</si>
  <si>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</si>
  <si>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</si>
  <si>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</si>
  <si>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</si>
  <si>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</si>
  <si>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</si>
  <si>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</si>
  <si>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</si>
  <si>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</si>
  <si>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</si>
  <si>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</si>
  <si>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</si>
  <si>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</si>
  <si>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</si>
  <si>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</si>
  <si>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</si>
  <si>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</si>
  <si>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</si>
  <si>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</si>
  <si>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</si>
  <si>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</si>
  <si>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</si>
  <si>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</si>
  <si>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</si>
  <si>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</si>
  <si>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</si>
  <si>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</si>
  <si>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</si>
  <si>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</si>
  <si>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</si>
  <si>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</si>
  <si>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</si>
  <si>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</si>
  <si>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</si>
  <si>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</si>
  <si>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</si>
  <si>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</si>
  <si>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</si>
  <si>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</si>
  <si>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</si>
  <si>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</si>
  <si>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</si>
  <si>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</si>
  <si>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</si>
  <si>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</si>
  <si>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</si>
  <si>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</si>
  <si>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</si>
  <si>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</si>
  <si>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</si>
  <si>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</si>
  <si>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</si>
  <si>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</si>
  <si>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</si>
  <si>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</si>
  <si>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</si>
  <si>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</si>
  <si>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</si>
  <si>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</si>
  <si>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</si>
  <si>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</si>
  <si>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</si>
  <si>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</si>
  <si>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</si>
  <si>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</si>
  <si>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</si>
  <si>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</si>
  <si>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</si>
  <si>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</si>
  <si>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</si>
  <si>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</si>
  <si>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</si>
  <si>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</si>
  <si>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</si>
  <si>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</si>
  <si>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</si>
  <si>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</si>
  <si>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</si>
  <si>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</si>
  <si>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</si>
  <si>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</si>
  <si>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</si>
  <si>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</si>
  <si>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</si>
  <si>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</si>
  <si>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</si>
  <si>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</si>
  <si>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</si>
  <si>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</si>
  <si>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</si>
  <si>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</si>
  <si>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</si>
  <si>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</si>
  <si>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</si>
  <si>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</si>
  <si>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</si>
  <si>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</si>
  <si>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</si>
  <si>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</si>
  <si>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</si>
  <si>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</si>
  <si>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</si>
  <si>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</si>
  <si>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</si>
  <si>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</si>
  <si>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</si>
  <si>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</si>
  <si>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</si>
  <si>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</si>
  <si>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</si>
  <si>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</si>
  <si>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</si>
  <si>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</si>
  <si>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</si>
  <si>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</si>
  <si>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</si>
  <si>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</si>
  <si>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</si>
  <si>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</si>
  <si>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</si>
  <si>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</si>
  <si>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</si>
  <si>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</si>
  <si>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</si>
  <si>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</si>
  <si>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</si>
  <si>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</si>
  <si>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</si>
  <si>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</si>
  <si>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</si>
  <si>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</si>
  <si>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</si>
  <si>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</si>
  <si>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</si>
  <si>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</si>
  <si>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</si>
  <si>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</si>
  <si>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</si>
  <si>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</si>
  <si>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</si>
  <si>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</si>
  <si>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</si>
  <si>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</si>
  <si>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</si>
  <si>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</si>
  <si>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</si>
  <si>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</si>
  <si>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</si>
  <si>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</si>
  <si>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</si>
  <si>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</si>
  <si>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</si>
  <si>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</si>
  <si>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</si>
  <si>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</si>
  <si>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</si>
  <si>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</si>
  <si>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</si>
  <si>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</si>
  <si>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</si>
  <si>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</si>
  <si>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</si>
  <si>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</si>
  <si>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</si>
  <si>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</si>
  <si>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</si>
  <si>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</si>
  <si>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</si>
  <si>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</si>
  <si>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</si>
  <si>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</si>
  <si>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</si>
  <si>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</si>
  <si>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</si>
  <si>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</si>
  <si>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</si>
  <si>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</si>
  <si>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</si>
  <si>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</si>
  <si>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</si>
  <si>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</si>
  <si>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</si>
  <si>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</si>
  <si>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</si>
  <si>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</si>
  <si>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</si>
  <si>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</si>
  <si>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</si>
  <si>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</si>
  <si>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</si>
  <si>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</si>
  <si>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</si>
  <si>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</si>
  <si>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</si>
  <si>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</si>
  <si>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</si>
  <si>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</si>
  <si>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</si>
  <si>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</si>
  <si>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</si>
  <si>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</si>
  <si>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</si>
  <si>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</si>
  <si>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</si>
  <si>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</si>
  <si>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</si>
  <si>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</si>
  <si>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</si>
  <si>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</si>
  <si>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</si>
  <si>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</si>
  <si>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</si>
  <si>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</si>
  <si>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</si>
  <si>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</si>
  <si>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</si>
  <si>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</si>
  <si>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</si>
  <si>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</si>
  <si>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</si>
  <si>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</si>
  <si>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</si>
  <si>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</si>
  <si>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</si>
  <si>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</si>
  <si>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</si>
  <si>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</si>
  <si>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</si>
  <si>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</si>
  <si>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</si>
  <si>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</si>
  <si>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</si>
  <si>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</si>
  <si>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</si>
  <si>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</si>
  <si>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</si>
  <si>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</si>
  <si>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</si>
  <si>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</si>
  <si>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</si>
  <si>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</si>
  <si>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</si>
  <si>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</si>
  <si>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</si>
  <si>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</si>
  <si>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</si>
  <si>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</si>
  <si>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</si>
  <si>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</si>
  <si>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</si>
  <si>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</si>
  <si>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</si>
  <si>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</si>
  <si>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</si>
  <si>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</si>
  <si>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</si>
  <si>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</si>
  <si>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</si>
  <si>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</si>
  <si>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</si>
  <si>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</si>
  <si>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</si>
  <si>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</si>
  <si>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</si>
  <si>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</si>
  <si>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</si>
  <si>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</si>
  <si>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</si>
  <si>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</si>
  <si>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</si>
  <si>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</si>
  <si>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</si>
  <si>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</si>
  <si>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</si>
  <si>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</si>
  <si>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</si>
  <si>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</si>
  <si>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</si>
  <si>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</si>
  <si>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</si>
  <si>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</si>
  <si>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</si>
  <si>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</si>
  <si>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</si>
  <si>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</si>
  <si>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</si>
  <si>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</si>
  <si>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</si>
  <si>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</si>
  <si>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</si>
  <si>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</si>
  <si>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</si>
  <si>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</si>
  <si>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</si>
  <si>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</si>
  <si>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</si>
  <si>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</si>
  <si>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</si>
  <si>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</si>
  <si>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</si>
  <si>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</si>
  <si>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</si>
  <si>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</si>
  <si>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</si>
  <si>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</si>
  <si>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</si>
  <si>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</si>
  <si>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</si>
  <si>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</si>
  <si>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</si>
  <si>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</si>
  <si>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</si>
  <si>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</si>
  <si>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</si>
  <si>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</si>
  <si>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</si>
  <si>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</si>
  <si>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</si>
  <si>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</si>
  <si>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</si>
  <si>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</si>
  <si>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</si>
  <si>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</si>
  <si>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</si>
  <si>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</si>
  <si>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</si>
  <si>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</si>
  <si>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</si>
  <si>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</si>
  <si>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</si>
  <si>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</si>
  <si>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</si>
  <si>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</si>
  <si>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</si>
  <si>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</si>
  <si>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</si>
  <si>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</si>
  <si>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</si>
  <si>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</si>
  <si>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</si>
  <si>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</si>
  <si>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</si>
  <si>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</si>
  <si>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</si>
  <si>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</si>
  <si>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</si>
  <si>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</si>
  <si>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</si>
  <si>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</si>
  <si>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</si>
  <si>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</si>
  <si>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</si>
  <si>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</si>
  <si>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</si>
  <si>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</si>
  <si>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</si>
  <si>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</si>
  <si>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</si>
  <si>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</si>
  <si>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</si>
  <si>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</si>
  <si>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</si>
  <si>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</si>
  <si>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</si>
  <si>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</si>
  <si>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</si>
  <si>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</si>
  <si>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</si>
  <si>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</si>
  <si>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</si>
  <si>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</si>
  <si>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</si>
  <si>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</si>
  <si>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</si>
  <si>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</si>
  <si>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</si>
  <si>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</si>
  <si>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</si>
  <si>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</si>
  <si>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</si>
  <si>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</si>
  <si>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</si>
  <si>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</si>
  <si>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</si>
  <si>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</si>
  <si>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</si>
  <si>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</si>
  <si>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</si>
  <si>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</si>
  <si>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</si>
  <si>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</si>
  <si>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</si>
  <si>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</si>
  <si>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</si>
  <si>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</si>
  <si>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</si>
  <si>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</si>
  <si>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</si>
  <si>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</si>
  <si>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</si>
  <si>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</si>
  <si>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</si>
  <si>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</si>
  <si>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</si>
  <si>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</si>
  <si>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</si>
  <si>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</si>
  <si>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</si>
  <si>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</si>
  <si>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</si>
  <si>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</si>
  <si>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</si>
  <si>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</si>
  <si>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</si>
  <si>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</si>
  <si>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</si>
  <si>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</si>
  <si>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</si>
  <si>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</si>
  <si>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</si>
  <si>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</si>
  <si>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</si>
  <si>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</si>
  <si>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</si>
  <si>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</si>
  <si>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</si>
  <si>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</si>
  <si>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</si>
  <si>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</si>
  <si>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</si>
  <si>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</si>
  <si>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</si>
  <si>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</si>
  <si>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</si>
  <si>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</si>
  <si>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</si>
  <si>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</si>
  <si>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</si>
  <si>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</si>
  <si>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</si>
  <si>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</si>
  <si>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</si>
  <si>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</si>
  <si>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</si>
  <si>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</si>
  <si>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</si>
  <si>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</si>
  <si>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</si>
  <si>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</si>
  <si>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</si>
  <si>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</si>
  <si>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</si>
  <si>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</si>
  <si>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</si>
  <si>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</si>
  <si>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</si>
  <si>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</si>
  <si>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</si>
  <si>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</si>
  <si>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</si>
  <si>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</si>
  <si>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</si>
  <si>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</si>
  <si>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</si>
  <si>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</si>
  <si>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</si>
  <si>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</si>
  <si>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</si>
  <si>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</si>
  <si>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</si>
  <si>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</si>
  <si>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</si>
  <si>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</si>
  <si>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</si>
  <si>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</si>
  <si>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</si>
  <si>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</si>
  <si>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</si>
  <si>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</si>
  <si>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</si>
  <si>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</si>
  <si>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</si>
  <si>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</si>
  <si>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</si>
  <si>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</si>
  <si>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</si>
  <si>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</si>
  <si>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</si>
  <si>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</si>
  <si>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</si>
  <si>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</si>
  <si>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</si>
  <si>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</si>
  <si>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</si>
  <si>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</si>
  <si>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</si>
  <si>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</si>
  <si>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</si>
  <si>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</si>
  <si>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</si>
  <si>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</si>
  <si>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</si>
  <si>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</si>
  <si>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</si>
  <si>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</si>
  <si>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</si>
  <si>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</si>
  <si>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</si>
  <si>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</si>
  <si>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</si>
  <si>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</si>
  <si>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</si>
  <si>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</si>
  <si>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</si>
  <si>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</si>
  <si>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</si>
  <si>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</si>
  <si>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</si>
  <si>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</si>
  <si>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</si>
  <si>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</si>
  <si>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</si>
  <si>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</si>
  <si>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</si>
  <si>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</si>
  <si>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</si>
  <si>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</si>
  <si>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</si>
  <si>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</si>
  <si>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</si>
  <si>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</si>
  <si>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</si>
  <si>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</si>
  <si>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</si>
  <si>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</si>
  <si>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</si>
  <si>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</si>
  <si>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</si>
  <si>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</si>
  <si>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</si>
  <si>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</si>
  <si>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</si>
  <si>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</si>
  <si>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</si>
  <si>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</si>
  <si>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</si>
  <si>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</si>
  <si>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</si>
  <si>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</si>
  <si>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</si>
  <si>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</si>
  <si>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</si>
  <si>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</si>
  <si>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</si>
  <si>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</si>
  <si>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</si>
  <si>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</si>
  <si>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</si>
  <si>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</si>
  <si>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</si>
  <si>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</si>
  <si>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</si>
  <si>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</si>
  <si>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</si>
  <si>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</si>
  <si>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</si>
  <si>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</si>
  <si>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</si>
  <si>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</si>
  <si>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</si>
  <si>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</si>
  <si>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</si>
  <si>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</si>
  <si>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</si>
  <si>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</si>
  <si>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</si>
  <si>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</si>
  <si>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</si>
  <si>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</si>
  <si>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</si>
  <si>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</si>
  <si>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</si>
  <si>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</si>
  <si>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</si>
  <si>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</si>
  <si>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</si>
  <si>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</si>
  <si>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</si>
  <si>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</si>
  <si>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</si>
  <si>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</si>
  <si>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</si>
  <si>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</si>
  <si>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</si>
  <si>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</si>
  <si>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</si>
  <si>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</si>
  <si>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</si>
  <si>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</si>
  <si>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</si>
  <si>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</si>
  <si>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</si>
  <si>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</si>
  <si>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</si>
  <si>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</si>
  <si>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</si>
  <si>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</si>
  <si>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</si>
  <si>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</si>
  <si>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</si>
  <si>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</si>
  <si>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</si>
  <si>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</si>
  <si>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</si>
  <si>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</si>
  <si>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</si>
  <si>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</si>
  <si>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</si>
  <si>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</si>
  <si>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</si>
  <si>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</si>
  <si>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</si>
  <si>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</si>
  <si>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</si>
  <si>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</si>
  <si>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</si>
  <si>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</si>
  <si>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</si>
  <si>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</si>
  <si>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</si>
  <si>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</si>
  <si>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</si>
  <si>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</si>
  <si>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</si>
  <si>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</si>
  <si>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</si>
  <si>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</si>
  <si>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</si>
  <si>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</si>
  <si>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</si>
  <si>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</si>
  <si>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</si>
  <si>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</si>
  <si>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</si>
  <si>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</si>
  <si>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</si>
  <si>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</si>
  <si>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</si>
  <si>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</si>
  <si>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</si>
  <si>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</si>
  <si>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</si>
  <si>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</si>
  <si>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</si>
  <si>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</si>
  <si>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</si>
  <si>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</si>
  <si>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</si>
  <si>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</si>
  <si>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</si>
  <si>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</si>
  <si>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</si>
  <si>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</si>
  <si>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</si>
  <si>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</si>
  <si>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</si>
  <si>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</si>
  <si>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</si>
  <si>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</si>
  <si>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</si>
  <si>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</si>
  <si>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</si>
  <si>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</si>
  <si>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</si>
  <si>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</si>
  <si>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</si>
  <si>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</si>
  <si>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</si>
  <si>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</si>
  <si>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</si>
  <si>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</si>
  <si>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</si>
  <si>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</si>
  <si>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</si>
  <si>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</si>
  <si>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</si>
  <si>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</si>
  <si>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</si>
  <si>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</si>
  <si>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</si>
  <si>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</si>
  <si>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</si>
  <si>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</si>
  <si>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</si>
  <si>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</si>
  <si>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</si>
  <si>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</si>
  <si>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</si>
  <si>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</si>
  <si>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</si>
  <si>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</si>
  <si>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</si>
  <si>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</si>
  <si>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</si>
  <si>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</si>
  <si>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</si>
  <si>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</si>
  <si>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</si>
  <si>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</si>
  <si>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</si>
  <si>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</si>
  <si>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</si>
  <si>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</si>
  <si>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</si>
  <si>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</si>
  <si>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</si>
  <si>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</si>
  <si>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</si>
  <si>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</si>
  <si>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</si>
  <si>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</si>
  <si>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</si>
  <si>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</si>
  <si>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</si>
  <si>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</si>
  <si>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</si>
  <si>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</si>
  <si>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</si>
  <si>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</si>
  <si>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</si>
  <si>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</si>
  <si>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</si>
  <si>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</si>
  <si>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</si>
  <si>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</si>
  <si>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</si>
  <si>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</si>
  <si>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</si>
  <si>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</si>
  <si>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</si>
  <si>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</si>
  <si>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</si>
  <si>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</si>
  <si>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</si>
  <si>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</si>
  <si>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</si>
  <si>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</si>
  <si>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</si>
  <si>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</si>
  <si>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</si>
  <si>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</si>
  <si>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</si>
  <si>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</si>
  <si>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</si>
  <si>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</si>
  <si>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</si>
  <si>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</si>
  <si>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</si>
  <si>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</si>
  <si>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</si>
  <si>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</si>
  <si>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</si>
  <si>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</si>
  <si>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</si>
  <si>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</si>
  <si>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</si>
  <si>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</si>
  <si>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</si>
  <si>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</si>
  <si>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</si>
  <si>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</si>
  <si>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</si>
  <si>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</si>
  <si>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</si>
  <si>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</si>
  <si>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</si>
  <si>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</si>
  <si>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</si>
  <si>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</si>
  <si>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</si>
  <si>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</si>
  <si>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</si>
  <si>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</si>
  <si>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</si>
  <si>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</si>
  <si>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</si>
  <si>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</si>
  <si>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</si>
  <si>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</si>
  <si>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</si>
  <si>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</si>
  <si>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</si>
  <si>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</si>
  <si>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</si>
  <si>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</si>
  <si>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</si>
  <si>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</si>
  <si>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</si>
  <si>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</si>
  <si>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</si>
  <si>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</si>
  <si>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</si>
  <si>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</si>
  <si>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</si>
  <si>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</si>
  <si>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</si>
  <si>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</si>
  <si>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</si>
  <si>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</si>
  <si>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</si>
  <si>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</si>
  <si>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</si>
  <si>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</si>
  <si>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</si>
  <si>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</si>
  <si>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</si>
  <si>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</si>
  <si>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</si>
  <si>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</si>
  <si>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</si>
  <si>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</si>
  <si>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</si>
  <si>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</si>
  <si>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</si>
  <si>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</si>
  <si>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</si>
  <si>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</si>
  <si>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</si>
  <si>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</si>
  <si>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</si>
  <si>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</si>
  <si>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</si>
  <si>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</si>
  <si>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</si>
  <si>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</si>
  <si>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</si>
  <si>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</si>
  <si>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</si>
  <si>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</si>
  <si>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</si>
  <si>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</si>
  <si>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</si>
  <si>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</si>
  <si>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</si>
  <si>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</si>
  <si>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</si>
  <si>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</si>
  <si>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</si>
  <si>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</si>
  <si>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</si>
  <si>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</si>
  <si>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</si>
  <si>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</si>
  <si>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</si>
  <si>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</si>
  <si>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</si>
  <si>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</si>
  <si>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</si>
  <si>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</si>
  <si>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</si>
  <si>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</si>
  <si>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</si>
  <si>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</si>
  <si>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</si>
  <si>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</si>
  <si>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</si>
  <si>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</si>
  <si>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</si>
  <si>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</si>
  <si>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</si>
  <si>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</si>
  <si>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</si>
  <si>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</si>
  <si>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</si>
  <si>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</si>
  <si>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</si>
  <si>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</si>
  <si>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</si>
  <si>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</si>
  <si>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</si>
  <si>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</si>
  <si>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</si>
  <si>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</si>
  <si>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</si>
  <si>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</si>
  <si>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</si>
  <si>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</si>
  <si>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</si>
  <si>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</si>
  <si>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</si>
  <si>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</si>
  <si>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</si>
  <si>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</si>
  <si>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</si>
  <si>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</si>
  <si>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</si>
  <si>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</si>
  <si>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</si>
  <si>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</si>
  <si>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</si>
  <si>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</si>
  <si>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</si>
  <si>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</si>
  <si>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</si>
  <si>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</si>
  <si>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</si>
  <si>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</si>
  <si>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</si>
  <si>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</si>
  <si>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</si>
  <si>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</si>
  <si>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</si>
  <si>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</si>
  <si>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</si>
  <si>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</si>
  <si>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</si>
  <si>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</si>
  <si>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</si>
  <si>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</si>
  <si>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</si>
  <si>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</si>
  <si>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</si>
  <si>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</si>
  <si>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</si>
  <si>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</si>
  <si>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</si>
  <si>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</si>
  <si>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</si>
  <si>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</si>
  <si>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</si>
  <si>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</si>
  <si>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</si>
  <si>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</si>
  <si>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</si>
  <si>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</si>
  <si>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</si>
  <si>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</si>
  <si>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</si>
  <si>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</si>
  <si>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</si>
  <si>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</si>
  <si>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</si>
  <si>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</si>
  <si>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</si>
  <si>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</si>
  <si>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</si>
  <si>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</si>
  <si>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</si>
  <si>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</si>
  <si>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</si>
  <si>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</si>
  <si>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</si>
  <si>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</si>
  <si>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</si>
  <si>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</si>
  <si>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</si>
  <si>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</si>
  <si>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</si>
  <si>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</si>
  <si>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</si>
  <si>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</si>
  <si>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</si>
  <si>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</si>
  <si>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</si>
  <si>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</si>
  <si>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</si>
  <si>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</si>
  <si>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</si>
  <si>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</si>
  <si>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</si>
  <si>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</si>
  <si>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</si>
  <si>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</si>
  <si>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</si>
  <si>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</si>
  <si>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</si>
  <si>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</si>
  <si>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</si>
  <si>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</si>
  <si>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</si>
  <si>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</si>
  <si>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</si>
  <si>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</si>
  <si>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</si>
  <si>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</si>
  <si>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</si>
  <si>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</si>
  <si>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</si>
  <si>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</si>
  <si>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</si>
  <si>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</si>
  <si>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</si>
  <si>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</si>
  <si>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</si>
  <si>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</si>
  <si>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</si>
  <si>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</si>
  <si>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</si>
  <si>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</si>
  <si>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</si>
  <si>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</si>
  <si>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</si>
  <si>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</si>
  <si>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</si>
  <si>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</si>
  <si>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</si>
  <si>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</si>
  <si>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</si>
  <si>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</si>
  <si>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</si>
  <si>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</si>
  <si>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</si>
  <si>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</si>
  <si>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</si>
  <si>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</si>
  <si>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</si>
  <si>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</si>
  <si>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</si>
  <si>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</si>
  <si>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</si>
  <si>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</si>
  <si>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</si>
  <si>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</si>
  <si>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</si>
  <si>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</si>
  <si>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</si>
  <si>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</si>
  <si>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</si>
  <si>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</si>
  <si>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</si>
  <si>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</si>
  <si>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</si>
  <si>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</si>
  <si>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</si>
  <si>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</si>
  <si>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</si>
  <si>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</si>
  <si>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</si>
  <si>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</si>
  <si>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</si>
  <si>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</si>
  <si>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</si>
  <si>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</si>
  <si>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</si>
  <si>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</si>
  <si>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</si>
  <si>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</si>
  <si>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</si>
  <si>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</si>
  <si>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</si>
  <si>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</si>
  <si>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</si>
  <si>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</si>
  <si>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</si>
  <si>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</si>
  <si>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</si>
  <si>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</si>
  <si>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</si>
  <si>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</si>
  <si>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</si>
  <si>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</si>
  <si>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</si>
  <si>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</si>
  <si>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</si>
  <si>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</si>
  <si>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</si>
  <si>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</si>
  <si>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</si>
  <si>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</si>
  <si>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</si>
  <si>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</si>
  <si>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</si>
  <si>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</si>
  <si>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</si>
  <si>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</si>
  <si>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</si>
  <si>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</si>
  <si>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</si>
  <si>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</si>
  <si>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</si>
  <si>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</si>
  <si>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</si>
  <si>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</si>
  <si>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</si>
  <si>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</si>
  <si>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</si>
  <si>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</si>
  <si>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</si>
  <si>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</si>
  <si>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</si>
  <si>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</si>
  <si>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</si>
  <si>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</si>
  <si>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</si>
  <si>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</si>
  <si>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</si>
  <si>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</si>
  <si>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</si>
  <si>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</si>
  <si>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</si>
  <si>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</si>
  <si>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</si>
  <si>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</si>
  <si>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</si>
  <si>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</si>
  <si>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</si>
  <si>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</si>
  <si>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</si>
  <si>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</si>
  <si>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</si>
  <si>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</si>
  <si>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</si>
  <si>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</si>
  <si>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</si>
  <si>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</si>
  <si>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</si>
  <si>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</si>
  <si>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</si>
  <si>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</si>
  <si>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</si>
  <si>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</si>
  <si>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</si>
  <si>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</si>
  <si>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</si>
  <si>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</si>
  <si>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</si>
  <si>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</si>
  <si>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</si>
  <si>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</si>
  <si>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</si>
  <si>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</si>
  <si>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</si>
  <si>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</si>
  <si>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</si>
  <si>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</si>
  <si>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</si>
  <si>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</si>
  <si>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</si>
  <si>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</si>
  <si>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</si>
  <si>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</si>
  <si>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</si>
  <si>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</si>
  <si>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</si>
  <si>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</si>
  <si>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</si>
  <si>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</si>
  <si>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</si>
  <si>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</si>
  <si>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</si>
  <si>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</si>
  <si>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</si>
  <si>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</si>
  <si>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</si>
  <si>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</si>
  <si>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</si>
  <si>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</si>
  <si>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</si>
  <si>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</si>
  <si>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</si>
  <si>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</si>
  <si>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</si>
  <si>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</si>
  <si>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</si>
  <si>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</si>
  <si>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</si>
  <si>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</si>
  <si>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</si>
  <si>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</si>
  <si>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</si>
  <si>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</si>
  <si>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</si>
  <si>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</si>
  <si>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</si>
  <si>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</si>
  <si>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</si>
  <si>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</si>
  <si>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</si>
  <si>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</si>
  <si>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</si>
  <si>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</si>
  <si>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</si>
  <si>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</si>
  <si>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</si>
  <si>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</si>
  <si>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</si>
  <si>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</si>
  <si>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</si>
  <si>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</si>
  <si>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</si>
  <si>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</si>
  <si>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</si>
  <si>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</si>
  <si>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</si>
  <si>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</si>
  <si>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</si>
  <si>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</si>
  <si>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</si>
  <si>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</si>
  <si>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</si>
  <si>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</si>
  <si>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</si>
  <si>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</si>
  <si>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</si>
  <si>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</si>
  <si>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</si>
  <si>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</si>
  <si>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</si>
  <si>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</si>
  <si>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</si>
  <si>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</si>
  <si>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</si>
  <si>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</si>
  <si>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</si>
  <si>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</si>
  <si>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</si>
  <si>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</si>
  <si>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</si>
  <si>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</si>
  <si>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</si>
  <si>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</si>
  <si>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</si>
  <si>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</si>
  <si>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</si>
  <si>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</si>
  <si>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</si>
  <si>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</si>
  <si>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</si>
  <si>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</si>
  <si>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</si>
  <si>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</si>
  <si>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</si>
  <si>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</si>
  <si>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</si>
  <si>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</si>
  <si>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</si>
  <si>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</si>
  <si>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</si>
  <si>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</si>
  <si>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</si>
  <si>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</si>
  <si>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</si>
  <si>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</si>
  <si>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</si>
  <si>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</si>
  <si>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</si>
  <si>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</si>
  <si>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</si>
  <si>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</si>
  <si>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</si>
  <si>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</si>
  <si>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</si>
  <si>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</si>
  <si>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</si>
  <si>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</si>
  <si>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</si>
  <si>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</si>
  <si>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</si>
  <si>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</si>
  <si>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</si>
  <si>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</si>
  <si>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</si>
  <si>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</si>
  <si>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</si>
  <si>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</si>
  <si>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</si>
  <si>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</si>
  <si>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</si>
  <si>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</si>
  <si>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</si>
  <si>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</si>
  <si>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</si>
  <si>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</si>
  <si>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</si>
  <si>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</si>
  <si>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</si>
  <si>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</si>
  <si>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</si>
  <si>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</si>
  <si>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</si>
  <si>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</si>
  <si>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</si>
  <si>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</si>
  <si>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</si>
  <si>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</si>
  <si>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</si>
  <si>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</si>
  <si>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</si>
  <si>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</si>
  <si>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</si>
  <si>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</si>
  <si>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</si>
  <si>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</si>
  <si>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</si>
  <si>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</si>
  <si>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</si>
  <si>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</si>
  <si>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</si>
  <si>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</si>
  <si>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</si>
  <si>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</si>
  <si>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</si>
  <si>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</si>
  <si>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</si>
  <si>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</si>
  <si>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</si>
  <si>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</si>
  <si>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</si>
  <si>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</si>
  <si>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</si>
  <si>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</si>
  <si>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</si>
  <si>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</si>
  <si>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</si>
  <si>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</si>
  <si>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</si>
  <si>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</si>
  <si>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</si>
  <si>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</si>
  <si>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</si>
  <si>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</si>
  <si>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</si>
  <si>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</si>
  <si>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</si>
  <si>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</si>
  <si>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</si>
  <si>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</si>
  <si>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</si>
  <si>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</si>
  <si>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</si>
  <si>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</si>
  <si>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</si>
  <si>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</si>
  <si>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</si>
  <si>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</si>
  <si>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</si>
  <si>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</si>
  <si>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</si>
  <si>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</si>
  <si>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</si>
  <si>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</si>
  <si>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</si>
  <si>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</si>
  <si>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</si>
  <si>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</si>
  <si>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</si>
  <si>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</si>
  <si>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</si>
  <si>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</si>
  <si>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</si>
  <si>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</si>
  <si>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</si>
  <si>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</si>
  <si>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</si>
  <si>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</si>
  <si>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</si>
  <si>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</si>
  <si>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</si>
  <si>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</si>
  <si>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</si>
  <si>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</si>
  <si>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</si>
  <si>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</si>
  <si>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</si>
  <si>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</si>
  <si>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</si>
  <si>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</si>
  <si>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</si>
  <si>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</si>
  <si>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</si>
  <si>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</si>
  <si>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</si>
  <si>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</si>
  <si>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</si>
  <si>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</si>
  <si>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</si>
  <si>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</si>
  <si>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</si>
  <si>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</si>
  <si>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</si>
  <si>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</si>
  <si>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</si>
  <si>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</si>
  <si>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</si>
  <si>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</si>
  <si>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</si>
  <si>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</si>
  <si>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</si>
  <si>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</si>
  <si>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</si>
  <si>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</si>
  <si>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</si>
  <si>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</si>
  <si>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</si>
  <si>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</si>
  <si>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</si>
  <si>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</si>
  <si>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</si>
  <si>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</si>
  <si>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</si>
  <si>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</si>
  <si>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</si>
  <si>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</si>
  <si>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</si>
  <si>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</si>
  <si>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</si>
  <si>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</si>
  <si>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</si>
  <si>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</si>
  <si>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</si>
  <si>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</si>
  <si>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</si>
  <si>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</si>
  <si>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</si>
  <si>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</si>
  <si>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</si>
  <si>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</si>
  <si>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</si>
  <si>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</si>
  <si>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</si>
  <si>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</si>
  <si>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</si>
  <si>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</si>
  <si>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</si>
  <si>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</si>
  <si>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</si>
  <si>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</si>
  <si>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</si>
  <si>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</si>
  <si>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</si>
  <si>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</si>
  <si>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</si>
  <si>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</si>
  <si>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</si>
  <si>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</si>
  <si>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</si>
  <si>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</si>
  <si>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</si>
  <si>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</si>
  <si>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</si>
  <si>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</si>
  <si>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</si>
  <si>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</si>
  <si>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</si>
  <si>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</si>
  <si>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</si>
  <si>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</si>
  <si>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</si>
  <si>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</si>
  <si>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</si>
  <si>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</si>
  <si>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</si>
  <si>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</si>
  <si>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</si>
  <si>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</si>
  <si>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</si>
  <si>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</si>
  <si>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</si>
  <si>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</si>
  <si>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</si>
  <si>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</si>
  <si>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</si>
  <si>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</si>
  <si>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</si>
  <si>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</si>
  <si>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</si>
  <si>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</si>
  <si>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</si>
  <si>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</si>
  <si>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</si>
  <si>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</si>
  <si>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</si>
  <si>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</si>
  <si>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</si>
  <si>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</si>
  <si>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</si>
  <si>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</si>
  <si>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</si>
  <si>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</si>
  <si>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</si>
  <si>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</si>
  <si>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</si>
  <si>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</si>
  <si>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</si>
  <si>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</si>
  <si>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</si>
  <si>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</si>
  <si>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</si>
  <si>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</si>
  <si>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</si>
  <si>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</si>
  <si>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</si>
  <si>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</si>
  <si>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</si>
  <si>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</si>
  <si>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</si>
  <si>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</si>
  <si>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</si>
  <si>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</si>
  <si>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</si>
  <si>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</si>
  <si>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</si>
  <si>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</si>
  <si>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</si>
  <si>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</si>
  <si>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</si>
  <si>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</si>
  <si>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</si>
  <si>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</si>
  <si>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</si>
  <si>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</si>
  <si>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</si>
  <si>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</si>
  <si>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</si>
  <si>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</si>
  <si>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</si>
  <si>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</si>
  <si>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</si>
  <si>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</si>
  <si>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</si>
  <si>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</si>
  <si>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</si>
  <si>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</si>
  <si>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</si>
  <si>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</si>
  <si>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</si>
  <si>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</si>
  <si>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</si>
  <si>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</si>
  <si>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</si>
  <si>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</si>
  <si>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</si>
  <si>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</si>
  <si>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</si>
  <si>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</si>
  <si>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</si>
  <si>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</si>
  <si>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</si>
  <si>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</si>
  <si>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</si>
  <si>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</si>
  <si>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</si>
  <si>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</si>
  <si>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</si>
  <si>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</si>
  <si>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</si>
  <si>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</si>
  <si>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</si>
  <si>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</si>
  <si>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</si>
  <si>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</si>
  <si>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</si>
  <si>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</si>
  <si>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</si>
  <si>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</si>
  <si>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</si>
  <si>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</si>
  <si>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</si>
  <si>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</si>
  <si>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</si>
  <si>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</si>
  <si>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</si>
  <si>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</si>
  <si>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</si>
  <si>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</si>
  <si>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</si>
  <si>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</si>
  <si>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</si>
  <si>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</si>
  <si>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</si>
  <si>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</si>
  <si>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</si>
  <si>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</si>
  <si>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</si>
  <si>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</si>
  <si>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</si>
  <si>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</si>
  <si>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</si>
  <si>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</si>
  <si>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</si>
  <si>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</si>
  <si>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</si>
  <si>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</si>
  <si>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</si>
  <si>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</si>
  <si>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</si>
  <si>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</si>
  <si>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</si>
  <si>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</si>
  <si>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</si>
  <si>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</si>
  <si>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</si>
  <si>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</si>
  <si>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</si>
  <si>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</si>
  <si>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</si>
  <si>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</si>
  <si>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</si>
  <si>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</si>
  <si>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</si>
  <si>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</si>
  <si>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</si>
  <si>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</si>
  <si>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</si>
  <si>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</si>
  <si>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</si>
  <si>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</si>
  <si>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</si>
  <si>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</si>
  <si>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</si>
  <si>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</si>
  <si>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</si>
  <si>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</si>
  <si>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</si>
  <si>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</si>
  <si>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</si>
  <si>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</si>
  <si>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</si>
  <si>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</si>
  <si>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</si>
  <si>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</si>
  <si>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</si>
  <si>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</si>
  <si>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</si>
  <si>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</si>
  <si>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</si>
  <si>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</si>
  <si>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</si>
  <si>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</si>
  <si>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</si>
  <si>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</si>
  <si>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</si>
  <si>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</si>
  <si>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</si>
  <si>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</si>
  <si>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</si>
  <si>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</si>
  <si>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</si>
  <si>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</si>
  <si>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</si>
  <si>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</si>
  <si>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</si>
  <si>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</si>
  <si>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</si>
  <si>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</si>
  <si>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</si>
  <si>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</si>
  <si>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</si>
  <si>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</si>
  <si>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</si>
  <si>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</si>
  <si>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</si>
  <si>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</si>
  <si>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</si>
  <si>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</si>
  <si>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</si>
  <si>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</si>
  <si>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</si>
  <si>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</si>
  <si>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</si>
  <si>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</si>
  <si>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</si>
  <si>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</si>
  <si>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</si>
  <si>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</si>
  <si>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</si>
  <si>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</si>
  <si>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</si>
  <si>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</si>
  <si>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</si>
  <si>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</si>
  <si>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</si>
  <si>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</si>
  <si>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</si>
  <si>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</si>
  <si>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</si>
  <si>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</si>
  <si>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</si>
  <si>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</si>
  <si>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</si>
  <si>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</si>
  <si>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</si>
  <si>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</si>
  <si>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</si>
  <si>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</si>
  <si>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</si>
  <si>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</si>
  <si>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</si>
  <si>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</si>
  <si>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</si>
  <si>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</si>
  <si>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</si>
  <si>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</si>
  <si>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</si>
  <si>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</si>
  <si>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</si>
  <si>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</si>
  <si>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</si>
  <si>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</si>
  <si>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</si>
  <si>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</si>
  <si>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</si>
  <si>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</si>
  <si>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</si>
  <si>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</si>
  <si>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</si>
  <si>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</si>
  <si>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</si>
  <si>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</si>
  <si>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</si>
  <si>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</si>
  <si>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</si>
  <si>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</si>
  <si>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</si>
  <si>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</si>
  <si>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</si>
  <si>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</si>
  <si>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</si>
  <si>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</si>
  <si>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</si>
  <si>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</si>
  <si>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</si>
  <si>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</si>
  <si>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</si>
  <si>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</si>
  <si>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</si>
  <si>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</si>
  <si>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</si>
  <si>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</si>
  <si>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</si>
  <si>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</si>
  <si>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</si>
  <si>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</si>
  <si>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</si>
  <si>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</si>
  <si>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</si>
  <si>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</si>
  <si>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</si>
  <si>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</si>
  <si>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</si>
  <si>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</si>
  <si>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</si>
  <si>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</si>
  <si>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</si>
  <si>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</si>
  <si>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</si>
  <si>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</si>
  <si>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</si>
  <si>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</si>
  <si>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</si>
  <si>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</si>
  <si>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</si>
  <si>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</si>
  <si>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</si>
  <si>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</si>
  <si>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</si>
  <si>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</si>
  <si>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</si>
  <si>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</si>
  <si>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</si>
  <si>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</si>
  <si>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</si>
  <si>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</si>
  <si>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</si>
  <si>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</si>
  <si>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</si>
  <si>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</si>
  <si>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</si>
  <si>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</si>
  <si>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</si>
  <si>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</si>
  <si>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</si>
  <si>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</si>
  <si>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</si>
  <si>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</si>
  <si>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</si>
  <si>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</si>
  <si>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</si>
  <si>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</si>
  <si>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</si>
  <si>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</si>
  <si>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</si>
  <si>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</si>
  <si>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</si>
  <si>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</si>
  <si>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</si>
  <si>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</si>
  <si>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</si>
  <si>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</si>
  <si>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</si>
  <si>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</si>
  <si>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</si>
  <si>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</si>
  <si>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</si>
  <si>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</si>
  <si>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</si>
  <si>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</si>
  <si>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</si>
  <si>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</si>
  <si>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</si>
  <si>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</si>
  <si>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</si>
  <si>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</si>
  <si>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</si>
  <si>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</si>
  <si>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</si>
  <si>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</si>
  <si>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</si>
  <si>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</si>
  <si>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</si>
  <si>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</si>
  <si>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</si>
  <si>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</si>
  <si>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</si>
  <si>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</si>
  <si>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</si>
  <si>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</si>
  <si>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</si>
  <si>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</si>
  <si>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</si>
  <si>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</si>
  <si>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</si>
  <si>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</si>
  <si>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</si>
  <si>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</si>
  <si>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</si>
  <si>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</si>
  <si>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</si>
  <si>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</si>
  <si>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</si>
  <si>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</si>
  <si>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</si>
  <si>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</si>
  <si>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</si>
  <si>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</si>
  <si>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</si>
  <si>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</si>
  <si>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</si>
  <si>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</si>
  <si>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</si>
  <si>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</si>
  <si>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</si>
  <si>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</si>
  <si>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</si>
  <si>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</si>
  <si>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</si>
  <si>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</si>
  <si>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</si>
  <si>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</si>
  <si>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</si>
  <si>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</si>
  <si>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</si>
  <si>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</si>
  <si>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</si>
  <si>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</si>
  <si>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</si>
  <si>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</si>
  <si>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</si>
  <si>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</si>
  <si>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</si>
  <si>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</si>
  <si>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</si>
  <si>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</si>
  <si>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</si>
  <si>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</si>
  <si>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</si>
  <si>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</si>
  <si>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</si>
  <si>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</si>
  <si>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</si>
  <si>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</si>
  <si>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</si>
  <si>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</si>
  <si>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</si>
  <si>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</si>
  <si>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</si>
  <si>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</si>
  <si>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</si>
  <si>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</si>
  <si>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</si>
  <si>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</si>
  <si>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</si>
  <si>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</si>
  <si>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</si>
  <si>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</si>
  <si>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</si>
  <si>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</si>
  <si>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</si>
  <si>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</si>
  <si>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</si>
  <si>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</si>
  <si>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</si>
  <si>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</si>
  <si>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</si>
  <si>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</si>
  <si>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</si>
  <si>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</si>
  <si>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</si>
  <si>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</si>
  <si>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</si>
  <si>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</si>
  <si>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</si>
  <si>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</si>
  <si>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</si>
  <si>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</si>
  <si>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</si>
  <si>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</si>
  <si>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</si>
  <si>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</si>
  <si>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</si>
  <si>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</si>
  <si>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</si>
  <si>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</si>
  <si>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</si>
  <si>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</si>
  <si>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</si>
  <si>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</si>
  <si>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</si>
  <si>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</si>
  <si>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</si>
  <si>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</si>
  <si>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</si>
  <si>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</si>
  <si>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</si>
  <si>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</si>
  <si>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</si>
  <si>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</si>
  <si>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</si>
  <si>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</si>
  <si>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</si>
  <si>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</si>
  <si>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</si>
  <si>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</si>
  <si>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</si>
  <si>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</si>
  <si>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</si>
  <si>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</si>
  <si>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</si>
  <si>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</si>
  <si>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</si>
  <si>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</si>
  <si>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</si>
  <si>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</si>
  <si>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</si>
  <si>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</si>
  <si>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</si>
  <si>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</si>
  <si>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</si>
  <si>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</si>
  <si>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</si>
  <si>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</si>
  <si>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</si>
  <si>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</si>
  <si>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</si>
  <si>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</si>
  <si>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</si>
  <si>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</si>
  <si>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</si>
  <si>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</si>
  <si>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</si>
  <si>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</si>
  <si>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</si>
  <si>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</si>
  <si>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</si>
  <si>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</si>
  <si>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</si>
  <si>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</si>
  <si>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</si>
  <si>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</si>
  <si>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</si>
  <si>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</si>
  <si>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</si>
  <si>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</si>
  <si>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</si>
  <si>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</si>
  <si>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</si>
  <si>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</si>
  <si>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</si>
  <si>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</si>
  <si>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</si>
  <si>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</si>
  <si>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</si>
  <si>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</si>
  <si>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</si>
  <si>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</si>
  <si>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</si>
  <si>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</si>
  <si>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</si>
  <si>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</si>
  <si>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</si>
  <si>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</si>
  <si>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</si>
  <si>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</si>
  <si>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</si>
  <si>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</si>
  <si>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</si>
  <si>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</si>
  <si>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</si>
  <si>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</si>
  <si>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</si>
  <si>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</si>
  <si>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</si>
  <si>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</si>
  <si>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</si>
  <si>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</si>
  <si>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</si>
  <si>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</si>
  <si>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</si>
  <si>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</si>
  <si>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</si>
  <si>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</si>
  <si>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</si>
  <si>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</si>
  <si>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</si>
  <si>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</si>
  <si>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</si>
  <si>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</si>
  <si>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</si>
  <si>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</si>
  <si>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</si>
  <si>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</si>
  <si>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</si>
  <si>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</si>
  <si>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</si>
  <si>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</si>
  <si>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</si>
  <si>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</si>
  <si>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</si>
  <si>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</si>
  <si>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</si>
  <si>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</si>
  <si>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</si>
  <si>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</si>
  <si>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</si>
  <si>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</si>
  <si>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</si>
  <si>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</si>
  <si>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</si>
  <si>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</si>
  <si>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</si>
  <si>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</si>
  <si>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</si>
  <si>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</si>
  <si>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</si>
  <si>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</si>
  <si>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</si>
  <si>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</si>
  <si>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</si>
  <si>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</si>
  <si>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</si>
  <si>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</si>
  <si>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</si>
  <si>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</si>
  <si>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</si>
  <si>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</si>
  <si>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</si>
  <si>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</si>
  <si>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</si>
  <si>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</si>
  <si>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</si>
  <si>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</si>
  <si>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</si>
  <si>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</si>
  <si>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</si>
  <si>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</si>
  <si>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</si>
  <si>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</si>
  <si>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</si>
  <si>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</si>
  <si>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</si>
  <si>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</si>
  <si>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</si>
  <si>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</si>
  <si>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</si>
  <si>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</si>
  <si>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</si>
  <si>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</si>
  <si>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</si>
  <si>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</si>
  <si>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</si>
  <si>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</si>
  <si>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</si>
  <si>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</si>
  <si>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</si>
  <si>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</si>
  <si>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</si>
  <si>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</si>
  <si>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</si>
  <si>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</si>
  <si>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</si>
  <si>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</si>
  <si>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</si>
  <si>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</si>
  <si>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</si>
  <si>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</si>
  <si>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</si>
  <si>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</si>
  <si>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</si>
  <si>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</si>
  <si>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</si>
  <si>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</si>
  <si>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</si>
  <si>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</si>
  <si>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</si>
  <si>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</si>
  <si>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</si>
  <si>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</si>
  <si>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</si>
  <si>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</si>
  <si>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</si>
  <si>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</si>
  <si>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</si>
  <si>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</si>
  <si>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</si>
  <si>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</si>
  <si>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</si>
  <si>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</si>
  <si>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</si>
  <si>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</si>
  <si>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</si>
  <si>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</si>
  <si>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</si>
  <si>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</si>
  <si>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</si>
  <si>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</si>
  <si>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</si>
  <si>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</si>
  <si>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</si>
  <si>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</si>
  <si>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</si>
  <si>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</si>
  <si>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</si>
  <si>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</si>
  <si>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</si>
  <si>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</si>
  <si>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</si>
  <si>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</si>
  <si>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</si>
  <si>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</si>
  <si>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</si>
  <si>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</si>
  <si>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</si>
  <si>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</si>
  <si>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</si>
  <si>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</si>
  <si>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</si>
  <si>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</si>
  <si>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</si>
  <si>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</si>
  <si>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</si>
  <si>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</si>
  <si>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</si>
  <si>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</si>
  <si>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</si>
  <si>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</si>
  <si>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</si>
  <si>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</si>
  <si>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</si>
  <si>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</si>
  <si>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</si>
  <si>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</si>
  <si>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</si>
  <si>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</si>
  <si>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</si>
  <si>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</si>
  <si>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</si>
  <si>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</si>
  <si>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</si>
  <si>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</si>
  <si>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</si>
  <si>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</si>
  <si>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</si>
  <si>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</si>
  <si>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</si>
  <si>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</si>
  <si>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</si>
  <si>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</si>
  <si>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</si>
  <si>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</si>
  <si>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</si>
  <si>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</si>
  <si>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</si>
  <si>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</si>
  <si>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</si>
  <si>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</si>
  <si>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</si>
  <si>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</si>
  <si>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</si>
  <si>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</si>
  <si>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</si>
  <si>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</si>
  <si>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</si>
  <si>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</si>
  <si>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</si>
  <si>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</si>
  <si>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</si>
  <si>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</si>
  <si>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</si>
  <si>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</si>
  <si>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</si>
  <si>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</si>
  <si>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</si>
  <si>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</si>
  <si>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</si>
  <si>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</si>
  <si>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</si>
  <si>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</si>
  <si>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</si>
  <si>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</si>
  <si>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</si>
  <si>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</si>
  <si>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</si>
  <si>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</si>
  <si>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</si>
  <si>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</si>
  <si>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</si>
  <si>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</si>
  <si>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</si>
  <si>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</si>
  <si>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</si>
  <si>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</si>
  <si>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</si>
  <si>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</si>
  <si>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</si>
  <si>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</si>
  <si>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</si>
  <si>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</si>
  <si>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</si>
  <si>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</si>
  <si>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</si>
  <si>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</si>
  <si>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</si>
  <si>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</si>
  <si>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</si>
  <si>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</si>
  <si>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</si>
  <si>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</si>
  <si>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</si>
  <si>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</si>
  <si>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</si>
  <si>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</si>
  <si>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</si>
  <si>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</si>
  <si>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</si>
  <si>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</si>
  <si>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</si>
  <si>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</si>
  <si>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</si>
  <si>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</si>
  <si>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</si>
  <si>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</si>
  <si>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</si>
  <si>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</si>
  <si>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</si>
  <si>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</si>
  <si>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</si>
  <si>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</si>
  <si>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</si>
  <si>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</si>
  <si>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</si>
  <si>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</si>
  <si>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</si>
  <si>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</si>
  <si>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</si>
  <si>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</si>
  <si>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</si>
  <si>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</si>
  <si>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</si>
  <si>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</si>
  <si>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</si>
  <si>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</si>
  <si>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</si>
  <si>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</si>
  <si>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</si>
  <si>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</si>
  <si>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</si>
  <si>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</si>
  <si>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</si>
  <si>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</si>
  <si>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</si>
  <si>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</si>
  <si>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</si>
  <si>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</si>
  <si>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</si>
  <si>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</si>
  <si>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</si>
  <si>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</si>
  <si>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</si>
  <si>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</si>
  <si>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</si>
  <si>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</si>
  <si>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</si>
  <si>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</si>
  <si>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</si>
  <si>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</si>
  <si>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</si>
  <si>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</si>
  <si>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</si>
  <si>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</si>
  <si>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</si>
  <si>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</si>
  <si>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</si>
  <si>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</si>
  <si>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</si>
  <si>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</si>
  <si>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</si>
  <si>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</si>
  <si>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</si>
  <si>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</si>
  <si>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</si>
  <si>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</si>
  <si>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</si>
  <si>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</si>
  <si>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</si>
  <si>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</si>
  <si>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</si>
  <si>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</si>
  <si>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</si>
  <si>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</si>
  <si>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</si>
  <si>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</si>
  <si>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</si>
  <si>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</si>
  <si>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</si>
  <si>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</si>
  <si>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</si>
  <si>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</si>
  <si>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</si>
  <si>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</si>
  <si>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</si>
  <si>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</si>
  <si>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</si>
  <si>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</si>
  <si>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</si>
  <si>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</si>
  <si>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</si>
  <si>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</si>
  <si>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</si>
  <si>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</si>
  <si>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</si>
  <si>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</si>
  <si>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</si>
  <si>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</si>
  <si>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</si>
  <si>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</si>
  <si>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</si>
  <si>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</si>
  <si>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</si>
  <si>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</si>
  <si>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</si>
  <si>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</si>
  <si>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</si>
  <si>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</si>
  <si>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</si>
  <si>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</si>
  <si>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</si>
  <si>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</si>
  <si>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</si>
  <si>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</si>
  <si>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</si>
  <si>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</si>
  <si>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</si>
  <si>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</si>
  <si>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</si>
  <si>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</si>
  <si>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</si>
  <si>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</si>
  <si>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</si>
  <si>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</si>
  <si>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</si>
  <si>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</si>
  <si>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</si>
  <si>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</si>
  <si>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</si>
  <si>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</si>
  <si>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</si>
  <si>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</si>
  <si>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</si>
  <si>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</si>
  <si>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</si>
  <si>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</si>
  <si>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</si>
  <si>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</si>
  <si>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</si>
  <si>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</si>
  <si>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</si>
  <si>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</si>
  <si>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</si>
  <si>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</si>
  <si>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</si>
  <si>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</si>
  <si>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</si>
  <si>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</si>
  <si>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</si>
  <si>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</si>
  <si>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</si>
  <si>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</si>
  <si>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</si>
  <si>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</si>
  <si>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</si>
  <si>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</si>
  <si>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</si>
  <si>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</si>
  <si>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</si>
  <si>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</si>
  <si>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</si>
  <si>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</si>
  <si>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</si>
  <si>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</si>
  <si>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</si>
  <si>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</si>
  <si>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</si>
  <si>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</si>
  <si>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</si>
  <si>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</si>
  <si>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</si>
  <si>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</si>
  <si>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</si>
  <si>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</si>
  <si>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</si>
  <si>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</si>
  <si>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</si>
  <si>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</si>
  <si>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</si>
  <si>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</si>
  <si>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</si>
  <si>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</si>
  <si>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</si>
  <si>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</si>
  <si>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</si>
  <si>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</si>
  <si>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</si>
  <si>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</si>
  <si>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</si>
  <si>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</si>
  <si>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</si>
  <si>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</si>
  <si>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</si>
  <si>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</si>
  <si>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</si>
  <si>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</si>
  <si>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</si>
  <si>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</si>
  <si>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</si>
  <si>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</si>
  <si>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</si>
  <si>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</si>
  <si>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</si>
  <si>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</si>
  <si>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</si>
  <si>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</si>
  <si>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</si>
  <si>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</si>
  <si>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</si>
  <si>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</si>
  <si>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</si>
  <si>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</si>
  <si>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</si>
  <si>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</si>
  <si>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</si>
  <si>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</si>
  <si>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</si>
  <si>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</si>
  <si>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</si>
  <si>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</si>
  <si>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</si>
  <si>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</si>
  <si>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</si>
  <si>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</si>
  <si>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</si>
  <si>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</si>
  <si>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</si>
  <si>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</si>
  <si>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</si>
  <si>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</si>
  <si>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</si>
  <si>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</si>
  <si>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</si>
  <si>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</si>
  <si>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</si>
  <si>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</si>
  <si>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</si>
  <si>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</si>
  <si>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</si>
  <si>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</si>
  <si>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</si>
  <si>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</si>
  <si>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</si>
  <si>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</si>
  <si>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</si>
  <si>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</si>
  <si>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</si>
  <si>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</si>
  <si>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</si>
  <si>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</si>
  <si>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</si>
  <si>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</si>
  <si>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</si>
  <si>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</si>
  <si>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</si>
  <si>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</si>
  <si>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</si>
  <si>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</si>
  <si>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</si>
  <si>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</si>
  <si>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</si>
  <si>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</si>
  <si>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</si>
  <si>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</si>
  <si>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</si>
  <si>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</si>
  <si>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</si>
  <si>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</si>
  <si>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</si>
  <si>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</si>
  <si>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</si>
  <si>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</si>
  <si>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</si>
  <si>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</si>
  <si>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</si>
  <si>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</si>
  <si>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</si>
  <si>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</si>
  <si>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</si>
  <si>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</si>
  <si>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</si>
  <si>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</si>
  <si>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</si>
  <si>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</si>
  <si>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</si>
  <si>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</si>
  <si>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</si>
  <si>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</si>
  <si>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</si>
  <si>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</si>
  <si>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</si>
  <si>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</si>
  <si>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</si>
  <si>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</si>
  <si>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</si>
  <si>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</si>
  <si>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</si>
  <si>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</si>
  <si>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</si>
  <si>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</si>
  <si>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</si>
  <si>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</si>
  <si>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</si>
  <si>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</si>
  <si>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</si>
  <si>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</si>
  <si>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</si>
  <si>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</si>
  <si>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</si>
  <si>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</si>
  <si>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</si>
  <si>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</si>
  <si>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</si>
  <si>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</si>
  <si>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</si>
  <si>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</si>
  <si>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</si>
  <si>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</si>
  <si>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</si>
  <si>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</si>
  <si>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</si>
  <si>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</si>
  <si>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</si>
  <si>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</si>
  <si>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</si>
  <si>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</si>
  <si>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</si>
  <si>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</si>
  <si>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</si>
  <si>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</si>
  <si>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</si>
  <si>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</si>
  <si>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</si>
  <si>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</si>
  <si>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</si>
  <si>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</si>
  <si>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</si>
  <si>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</si>
  <si>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</si>
  <si>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</si>
  <si>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</si>
  <si>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</si>
  <si>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</si>
  <si>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</si>
  <si>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</si>
  <si>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</si>
  <si>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</si>
  <si>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</si>
  <si>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</si>
  <si>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</si>
  <si>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</si>
  <si>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</si>
  <si>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</si>
  <si>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</si>
  <si>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</si>
  <si>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</si>
  <si>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</si>
  <si>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</si>
  <si>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</si>
  <si>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</si>
  <si>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</si>
  <si>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</si>
  <si>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</si>
  <si>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</si>
  <si>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</si>
  <si>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</si>
  <si>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</si>
  <si>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</si>
  <si>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</si>
  <si>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</si>
  <si>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</si>
  <si>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</si>
  <si>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</si>
  <si>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</si>
  <si>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</si>
  <si>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</si>
  <si>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</si>
  <si>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</si>
  <si>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</si>
  <si>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</si>
  <si>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</si>
  <si>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</si>
  <si>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</si>
  <si>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</si>
  <si>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</si>
  <si>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</si>
  <si>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</si>
  <si>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</si>
  <si>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</si>
  <si>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</si>
  <si>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</si>
  <si>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</si>
  <si>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</si>
  <si>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</si>
  <si>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</si>
  <si>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</si>
  <si>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</si>
  <si>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</si>
  <si>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</si>
  <si>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</si>
  <si>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</si>
  <si>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</si>
  <si>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</si>
  <si>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</si>
  <si>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</si>
  <si>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</si>
  <si>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</si>
  <si>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</si>
  <si>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</si>
  <si>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</si>
  <si>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</si>
  <si>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</si>
  <si>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</si>
  <si>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</si>
  <si>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</si>
  <si>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</si>
  <si>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</si>
  <si>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</si>
  <si>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</si>
  <si>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</si>
  <si>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</si>
  <si>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</si>
  <si>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</si>
  <si>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</si>
  <si>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</si>
  <si>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</si>
  <si>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</si>
  <si>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</si>
  <si>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</si>
  <si>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</si>
  <si>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</si>
  <si>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</si>
  <si>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</si>
  <si>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</si>
  <si>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</si>
  <si>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</si>
  <si>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</si>
  <si>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</si>
  <si>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</si>
  <si>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</si>
  <si>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</si>
  <si>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</si>
  <si>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</si>
  <si>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</si>
  <si>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</si>
  <si>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</si>
  <si>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</si>
  <si>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</si>
  <si>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</si>
  <si>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</si>
  <si>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</si>
  <si>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</si>
  <si>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</si>
  <si>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</si>
  <si>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</si>
  <si>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</si>
  <si>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</si>
  <si>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</si>
  <si>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</si>
  <si>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</si>
  <si>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</si>
  <si>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</si>
  <si>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</si>
  <si>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</si>
  <si>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</si>
  <si>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</si>
  <si>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</si>
  <si>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</si>
  <si>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</si>
  <si>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</si>
  <si>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</si>
  <si>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</si>
  <si>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</si>
  <si>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</si>
  <si>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</si>
  <si>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</si>
  <si>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</si>
  <si>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</si>
  <si>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</si>
  <si>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</si>
  <si>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</si>
  <si>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</si>
  <si>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</si>
  <si>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</si>
  <si>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</si>
  <si>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</si>
  <si>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</si>
  <si>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</si>
  <si>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</si>
  <si>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</si>
  <si>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</si>
  <si>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</si>
  <si>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</si>
  <si>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</si>
  <si>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</si>
  <si>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</si>
  <si>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</si>
  <si>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</si>
  <si>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</si>
  <si>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</si>
  <si>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</si>
  <si>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</si>
  <si>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</si>
  <si>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</si>
  <si>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</si>
  <si>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</si>
  <si>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</si>
  <si>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</si>
  <si>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</si>
  <si>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</si>
  <si>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</si>
  <si>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</si>
  <si>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</si>
  <si>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</si>
  <si>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</si>
  <si>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</si>
  <si>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</si>
  <si>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</si>
  <si>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</si>
  <si>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</si>
  <si>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</si>
  <si>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</si>
  <si>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</si>
  <si>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</si>
  <si>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</si>
  <si>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</si>
  <si>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</si>
  <si>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</si>
  <si>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</si>
  <si>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</si>
  <si>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</si>
  <si>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</si>
  <si>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</si>
  <si>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</si>
  <si>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</si>
  <si>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</si>
  <si>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</si>
  <si>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</si>
  <si>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</si>
  <si>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</si>
  <si>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</si>
  <si>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</si>
  <si>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</si>
  <si>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</si>
  <si>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</si>
  <si>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</si>
  <si>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</si>
  <si>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</si>
  <si>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</si>
  <si>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</si>
  <si>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</si>
  <si>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</si>
  <si>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</si>
  <si>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</si>
  <si>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</si>
  <si>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</si>
  <si>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</si>
  <si>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</si>
  <si>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</si>
  <si>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</si>
  <si>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</si>
  <si>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</si>
  <si>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</si>
  <si>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</si>
  <si>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</si>
  <si>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</si>
  <si>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</si>
  <si>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</si>
  <si>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</si>
  <si>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</si>
  <si>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</si>
  <si>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</si>
  <si>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</si>
  <si>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</si>
  <si>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</si>
  <si>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</si>
  <si>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</si>
  <si>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</si>
  <si>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</si>
  <si>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</si>
  <si>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</si>
  <si>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</si>
  <si>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</si>
  <si>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</si>
  <si>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</si>
  <si>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</si>
  <si>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</si>
  <si>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</si>
  <si>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</si>
  <si>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</si>
  <si>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</si>
  <si>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</si>
  <si>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</si>
  <si>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</si>
  <si>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</si>
  <si>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</si>
  <si>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</si>
  <si>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</si>
  <si>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</si>
  <si>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</si>
  <si>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</si>
  <si>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</si>
  <si>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</si>
  <si>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</si>
  <si>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</si>
  <si>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</si>
  <si>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</si>
  <si>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</si>
  <si>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</si>
  <si>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</si>
  <si>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</si>
  <si>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</si>
  <si>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</si>
  <si>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</si>
  <si>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</si>
  <si>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</si>
  <si>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</si>
  <si>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</si>
  <si>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</si>
  <si>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</si>
  <si>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</si>
  <si>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</si>
  <si>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</si>
  <si>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</si>
  <si>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</si>
  <si>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</si>
  <si>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</si>
  <si>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</si>
  <si>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</si>
  <si>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</si>
  <si>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</si>
  <si>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</si>
  <si>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</si>
  <si>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</si>
  <si>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</si>
  <si>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</si>
  <si>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</si>
  <si>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</si>
  <si>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</si>
  <si>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</si>
  <si>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</si>
  <si>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</si>
  <si>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</si>
  <si>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</si>
  <si>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</si>
  <si>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</si>
  <si>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</si>
  <si>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</si>
  <si>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</si>
  <si>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</si>
  <si>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</si>
  <si>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</si>
  <si>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</si>
  <si>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</si>
  <si>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</si>
  <si>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</si>
  <si>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</si>
  <si>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</si>
  <si>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</si>
  <si>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</si>
  <si>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</si>
  <si>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</si>
  <si>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</si>
  <si>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</si>
  <si>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</si>
  <si>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</si>
  <si>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</si>
  <si>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</si>
  <si>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</si>
  <si>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</si>
  <si>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</si>
  <si>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</si>
  <si>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</si>
  <si>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</si>
  <si>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</si>
  <si>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</si>
  <si>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</si>
  <si>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</si>
  <si>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</si>
  <si>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</si>
  <si>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</si>
  <si>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</si>
  <si>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</si>
  <si>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</si>
  <si>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</si>
  <si>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</si>
  <si>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</si>
  <si>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</si>
  <si>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</si>
  <si>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</si>
  <si>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</si>
  <si>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</si>
  <si>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</si>
  <si>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</si>
  <si>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</si>
  <si>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</si>
  <si>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</si>
  <si>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</si>
  <si>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</si>
  <si>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</si>
  <si>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</si>
  <si>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</si>
  <si>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</si>
  <si>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</si>
  <si>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</si>
  <si>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</si>
  <si>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</si>
  <si>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</si>
  <si>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</si>
  <si>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</si>
  <si>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</si>
  <si>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</si>
  <si>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</si>
  <si>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</si>
  <si>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</si>
  <si>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</si>
  <si>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</si>
  <si>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</si>
  <si>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</si>
  <si>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</si>
  <si>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</si>
  <si>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</si>
  <si>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</si>
  <si>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</si>
  <si>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</si>
  <si>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</si>
  <si>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</si>
  <si>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</si>
  <si>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</si>
  <si>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</si>
  <si>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</si>
  <si>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</si>
  <si>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</si>
  <si>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</si>
  <si>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</si>
  <si>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</si>
  <si>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</si>
  <si>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</si>
  <si>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</si>
  <si>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</si>
  <si>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</si>
  <si>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</si>
  <si>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</si>
  <si>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</si>
  <si>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</si>
  <si>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</si>
  <si>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</si>
  <si>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</si>
  <si>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</si>
  <si>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</si>
  <si>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</si>
  <si>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</si>
  <si>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</si>
  <si>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</si>
  <si>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</si>
  <si>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</si>
  <si>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</si>
  <si>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</si>
  <si>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</si>
  <si>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</si>
  <si>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</si>
  <si>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</si>
  <si>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</si>
  <si>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</si>
  <si>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</si>
  <si>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</si>
  <si>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</si>
  <si>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</si>
  <si>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</si>
  <si>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</si>
  <si>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</si>
  <si>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</si>
  <si>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</si>
  <si>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</si>
  <si>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</si>
  <si>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</si>
  <si>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</si>
  <si>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</si>
  <si>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</si>
  <si>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</si>
  <si>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</si>
  <si>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</si>
  <si>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</si>
  <si>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</si>
  <si>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</si>
  <si>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</si>
  <si>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</si>
  <si>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</si>
  <si>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</si>
  <si>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</si>
  <si>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</si>
  <si>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</si>
  <si>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</si>
  <si>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</si>
  <si>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</si>
  <si>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</si>
  <si>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</si>
  <si>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</si>
  <si>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</si>
  <si>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</si>
  <si>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</si>
  <si>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</si>
  <si>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</si>
  <si>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</si>
  <si>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</si>
  <si>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</si>
  <si>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</si>
  <si>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</si>
  <si>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</si>
  <si>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</si>
  <si>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</si>
  <si>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</si>
  <si>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</si>
  <si>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</si>
  <si>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</si>
  <si>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</si>
  <si>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</si>
  <si>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</si>
  <si>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</si>
  <si>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</si>
  <si>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</si>
  <si>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</si>
  <si>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</si>
  <si>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</si>
  <si>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</si>
  <si>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</si>
  <si>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</si>
  <si>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</si>
  <si>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</si>
  <si>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</si>
  <si>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</si>
  <si>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</si>
  <si>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</si>
  <si>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</si>
  <si>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</si>
  <si>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</si>
  <si>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</si>
  <si>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</si>
  <si>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</si>
  <si>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</si>
  <si>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</si>
  <si>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</si>
  <si>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</si>
  <si>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</si>
  <si>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</si>
  <si>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</si>
  <si>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</si>
  <si>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</si>
  <si>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</si>
  <si>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</si>
  <si>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</si>
  <si>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</si>
  <si>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</si>
  <si>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</si>
  <si>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</si>
  <si>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</si>
  <si>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</si>
  <si>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</si>
  <si>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</si>
  <si>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</si>
  <si>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</si>
  <si>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</si>
  <si>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</si>
  <si>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</si>
  <si>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</si>
  <si>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</si>
  <si>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</si>
  <si>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</si>
  <si>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</si>
  <si>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</si>
  <si>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</si>
  <si>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</si>
  <si>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</si>
  <si>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</si>
  <si>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</si>
  <si>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</si>
  <si>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</si>
  <si>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</si>
  <si>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</si>
  <si>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</si>
  <si>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</si>
  <si>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</si>
  <si>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</si>
  <si>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</si>
  <si>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</si>
  <si>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</si>
  <si>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</si>
  <si>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</si>
  <si>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</si>
  <si>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</si>
  <si>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</si>
  <si>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</si>
  <si>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</si>
  <si>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</si>
  <si>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</si>
  <si>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</si>
  <si>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</si>
  <si>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</si>
  <si>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</si>
  <si>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</si>
  <si>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</si>
  <si>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</si>
  <si>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</si>
  <si>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</si>
  <si>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</si>
  <si>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</si>
  <si>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</si>
  <si>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</si>
  <si>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</si>
  <si>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</si>
  <si>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</si>
  <si>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</si>
  <si>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</si>
  <si>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</si>
  <si>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</si>
  <si>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</si>
  <si>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</si>
  <si>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</si>
  <si>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</si>
  <si>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</si>
  <si>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</si>
  <si>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</si>
  <si>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</si>
  <si>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</si>
  <si>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</si>
  <si>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</si>
  <si>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</si>
  <si>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</si>
  <si>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</si>
  <si>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</si>
  <si>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</si>
  <si>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</si>
  <si>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</si>
  <si>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</si>
  <si>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</si>
  <si>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</si>
  <si>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</si>
  <si>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</si>
  <si>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</si>
  <si>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</si>
  <si>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</si>
  <si>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</si>
  <si>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</si>
  <si>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</si>
  <si>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</si>
  <si>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</si>
  <si>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</si>
  <si>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</si>
  <si>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</si>
  <si>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</si>
  <si>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</si>
  <si>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</si>
  <si>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</si>
  <si>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</si>
  <si>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</si>
  <si>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</si>
  <si>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</si>
  <si>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</si>
  <si>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</si>
  <si>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</si>
  <si>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</si>
  <si>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</si>
  <si>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</si>
  <si>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</si>
  <si>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</si>
  <si>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</si>
  <si>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</si>
  <si>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</si>
  <si>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</si>
  <si>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</si>
  <si>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</si>
  <si>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</si>
  <si>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</si>
  <si>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</si>
  <si>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</si>
  <si>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</si>
  <si>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</si>
  <si>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</si>
  <si>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</si>
  <si>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</si>
  <si>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</si>
  <si>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</si>
  <si>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</si>
  <si>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</si>
  <si>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</si>
  <si>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</si>
  <si>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</si>
  <si>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</si>
  <si>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</si>
  <si>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</si>
  <si>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</si>
  <si>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</si>
  <si>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</si>
  <si>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</si>
  <si>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</si>
  <si>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</si>
  <si>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</si>
  <si>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</si>
  <si>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</si>
  <si>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</si>
  <si>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</si>
  <si>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</si>
  <si>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</si>
  <si>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</si>
  <si>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</si>
  <si>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</si>
  <si>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</si>
  <si>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</si>
  <si>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</si>
  <si>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</si>
  <si>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</si>
  <si>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</si>
  <si>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</si>
  <si>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</si>
  <si>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</si>
  <si>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</si>
  <si>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</si>
  <si>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</si>
  <si>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</si>
  <si>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</si>
  <si>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</si>
  <si>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</si>
  <si>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</si>
  <si>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</si>
  <si>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</si>
  <si>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</si>
  <si>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</si>
  <si>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</si>
  <si>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</si>
  <si>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</si>
  <si>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</si>
  <si>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</si>
  <si>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</si>
  <si>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</si>
  <si>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</si>
  <si>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</si>
  <si>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</si>
  <si>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</si>
  <si>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</si>
  <si>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</si>
  <si>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</si>
  <si>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</si>
  <si>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</si>
  <si>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</si>
  <si>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</si>
  <si>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</si>
  <si>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</si>
  <si>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</si>
  <si>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</si>
  <si>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</si>
  <si>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</si>
  <si>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</si>
  <si>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</si>
  <si>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</si>
  <si>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</si>
  <si>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</si>
  <si>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</si>
  <si>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</si>
  <si>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</si>
  <si>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</si>
  <si>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</si>
  <si>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</si>
  <si>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</si>
  <si>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</si>
  <si>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</si>
  <si>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</si>
  <si>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</si>
  <si>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</si>
  <si>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</si>
  <si>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</si>
  <si>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</si>
  <si>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</si>
  <si>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</si>
  <si>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</si>
  <si>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</si>
  <si>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</si>
  <si>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</si>
  <si>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</si>
  <si>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</si>
  <si>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</si>
  <si>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</si>
  <si>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</si>
  <si>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</si>
  <si>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</si>
  <si>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</si>
  <si>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</si>
  <si>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</si>
  <si>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</si>
  <si>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</si>
  <si>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</si>
  <si>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</si>
  <si>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</si>
  <si>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</si>
  <si>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</si>
  <si>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</si>
  <si>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</si>
  <si>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</si>
  <si>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</si>
  <si>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</si>
  <si>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</si>
  <si>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</si>
  <si>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</si>
  <si>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</si>
  <si>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</si>
  <si>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</si>
  <si>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</si>
  <si>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</si>
  <si>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</si>
  <si>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</si>
  <si>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</si>
  <si>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</si>
  <si>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</si>
  <si>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</si>
  <si>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</si>
  <si>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</si>
  <si>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</si>
  <si>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</si>
  <si>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</si>
  <si>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</si>
  <si>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</si>
  <si>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</si>
  <si>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</si>
  <si>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</si>
  <si>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</si>
  <si>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</si>
  <si>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</si>
  <si>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</si>
  <si>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</si>
  <si>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</si>
  <si>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</si>
  <si>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</si>
  <si>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</si>
  <si>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</si>
  <si>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</si>
  <si>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</si>
  <si>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</si>
  <si>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</si>
  <si>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</si>
  <si>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</si>
  <si>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</si>
  <si>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</si>
  <si>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</si>
  <si>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</si>
  <si>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</si>
  <si>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</si>
  <si>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</si>
  <si>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</si>
  <si>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</si>
  <si>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</si>
  <si>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</si>
  <si>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</si>
  <si>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</si>
  <si>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</si>
  <si>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</si>
  <si>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</si>
  <si>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</si>
  <si>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</si>
  <si>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</si>
  <si>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</si>
  <si>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</si>
  <si>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</si>
  <si>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</si>
  <si>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</si>
  <si>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</si>
  <si>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</si>
  <si>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</si>
  <si>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</si>
  <si>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</si>
  <si>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</si>
  <si>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</si>
  <si>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</si>
  <si>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</si>
  <si>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</si>
  <si>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</si>
  <si>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</si>
  <si>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</si>
  <si>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</si>
  <si>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</si>
  <si>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</si>
  <si>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</si>
  <si>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</si>
  <si>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</si>
  <si>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</si>
  <si>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</si>
  <si>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</si>
  <si>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</si>
  <si>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</si>
  <si>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</si>
  <si>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</si>
  <si>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</si>
  <si>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</si>
  <si>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</si>
  <si>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</si>
  <si>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</si>
  <si>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</si>
  <si>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</si>
  <si>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</si>
  <si>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</si>
  <si>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</si>
  <si>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</si>
  <si>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</si>
  <si>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</si>
  <si>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</si>
  <si>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</si>
  <si>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</si>
  <si>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</si>
  <si>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</si>
  <si>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</si>
  <si>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</si>
  <si>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</si>
  <si>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</si>
  <si>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</si>
  <si>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</si>
  <si>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</si>
  <si>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</si>
  <si>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</si>
  <si>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</si>
  <si>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</si>
  <si>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</si>
  <si>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</si>
  <si>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</si>
  <si>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</si>
  <si>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</si>
  <si>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</si>
  <si>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</si>
  <si>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</si>
  <si>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</si>
  <si>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</si>
  <si>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</si>
  <si>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</si>
  <si>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</si>
  <si>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</si>
  <si>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</si>
  <si>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</si>
  <si>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</si>
  <si>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</si>
  <si>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</si>
  <si>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</si>
  <si>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</si>
  <si>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</si>
  <si>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</si>
  <si>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</si>
  <si>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</si>
  <si>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</si>
  <si>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</si>
  <si>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</si>
  <si>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</si>
  <si>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</si>
  <si>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</si>
  <si>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</si>
  <si>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</si>
  <si>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</si>
  <si>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</si>
  <si>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</si>
  <si>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</si>
  <si>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</si>
  <si>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</si>
  <si>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</si>
  <si>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</si>
  <si>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</si>
  <si>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</si>
  <si>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</si>
  <si>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</si>
  <si>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</si>
  <si>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</si>
  <si>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</si>
  <si>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</si>
  <si>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</si>
  <si>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</si>
  <si>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</si>
  <si>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</si>
  <si>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</si>
  <si>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</si>
  <si>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</si>
  <si>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</si>
  <si>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</si>
  <si>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</si>
  <si>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</si>
  <si>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</si>
  <si>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</si>
  <si>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</si>
  <si>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</si>
  <si>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</si>
  <si>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</si>
  <si>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</si>
  <si>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</si>
  <si>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</si>
  <si>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</si>
  <si>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</si>
  <si>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</si>
  <si>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</si>
  <si>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</si>
  <si>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</si>
  <si>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</si>
  <si>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</si>
  <si>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</si>
  <si>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</si>
  <si>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</si>
  <si>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</si>
  <si>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</si>
  <si>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</si>
  <si>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</si>
  <si>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</si>
  <si>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</si>
  <si>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</si>
  <si>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</si>
  <si>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</si>
  <si>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</si>
  <si>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</si>
  <si>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</si>
  <si>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</si>
  <si>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</si>
  <si>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</si>
  <si>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</si>
  <si>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</si>
  <si>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</si>
  <si>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</si>
  <si>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</si>
  <si>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</si>
  <si>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</si>
  <si>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</si>
  <si>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</si>
  <si>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</si>
  <si>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</si>
  <si>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</si>
  <si>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</si>
  <si>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</si>
  <si>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</si>
  <si>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</si>
  <si>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</si>
  <si>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</si>
  <si>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</si>
  <si>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</si>
  <si>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</si>
  <si>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</si>
  <si>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</si>
  <si>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</si>
  <si>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</si>
  <si>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</si>
  <si>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</si>
  <si>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</si>
  <si>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</si>
  <si>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</si>
  <si>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</si>
  <si>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</si>
  <si>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</si>
  <si>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</si>
  <si>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</si>
  <si>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</si>
  <si>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</si>
  <si>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</si>
  <si>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</si>
  <si>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</si>
  <si>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</si>
  <si>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</si>
  <si>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</si>
  <si>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</si>
  <si>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</si>
  <si>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</si>
  <si>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</si>
  <si>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</si>
  <si>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</si>
  <si>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</si>
  <si>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</si>
  <si>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</si>
  <si>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</si>
  <si>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</si>
  <si>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</si>
  <si>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</si>
  <si>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</si>
  <si>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</si>
  <si>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</si>
  <si>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</si>
  <si>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</si>
  <si>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</si>
  <si>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</si>
  <si>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</si>
  <si>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</si>
  <si>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</si>
  <si>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</si>
  <si>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</si>
  <si>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</si>
  <si>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</si>
  <si>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</si>
  <si>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</si>
  <si>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</si>
  <si>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</si>
  <si>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</si>
  <si>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</si>
  <si>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</si>
  <si>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</si>
  <si>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</si>
  <si>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</si>
  <si>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</si>
  <si>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</si>
  <si>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</si>
  <si>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</si>
  <si>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</si>
  <si>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</si>
  <si>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</si>
  <si>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</si>
  <si>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</si>
  <si>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</si>
  <si>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</si>
  <si>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</si>
  <si>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</si>
  <si>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</si>
  <si>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</si>
  <si>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</si>
  <si>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</si>
  <si>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</si>
  <si>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</si>
  <si>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</si>
  <si>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</si>
  <si>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</si>
  <si>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</si>
  <si>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</si>
  <si>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</si>
  <si>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</si>
  <si>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</si>
  <si>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</si>
  <si>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</si>
  <si>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</si>
  <si>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</si>
  <si>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</si>
  <si>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</si>
  <si>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</si>
  <si>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</si>
  <si>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</si>
  <si>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</si>
  <si>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</si>
  <si>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</si>
  <si>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</si>
  <si>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</si>
  <si>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</si>
  <si>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</si>
  <si>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</si>
  <si>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</si>
  <si>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</si>
  <si>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</si>
  <si>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</si>
  <si>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</si>
  <si>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</si>
  <si>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</si>
  <si>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</si>
  <si>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</si>
  <si>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</si>
  <si>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</si>
  <si>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</si>
  <si>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</si>
  <si>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</si>
  <si>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</si>
  <si>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</si>
  <si>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</si>
  <si>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</si>
  <si>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</si>
  <si>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</si>
  <si>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</si>
  <si>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</si>
  <si>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</si>
  <si>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</si>
  <si>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</si>
  <si>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</si>
  <si>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</si>
  <si>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</si>
  <si>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</si>
  <si>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</si>
  <si>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</si>
  <si>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</si>
  <si>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</si>
  <si>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</si>
  <si>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</si>
  <si>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</si>
  <si>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</si>
  <si>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</si>
  <si>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</si>
  <si>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</si>
  <si>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</si>
  <si>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</si>
  <si>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</si>
  <si>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</si>
  <si>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</si>
  <si>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</si>
  <si>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</si>
  <si>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</si>
  <si>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</si>
  <si>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</si>
  <si>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</si>
  <si>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</si>
  <si>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</si>
  <si>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</si>
  <si>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</si>
  <si>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</si>
  <si>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</si>
  <si>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</si>
  <si>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</si>
  <si>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</si>
  <si>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</si>
  <si>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</si>
  <si>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</si>
  <si>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</si>
  <si>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</si>
  <si>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</si>
  <si>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</si>
  <si>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</si>
  <si>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</si>
  <si>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</si>
  <si>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</si>
  <si>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</si>
  <si>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</si>
  <si>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</si>
  <si>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</si>
  <si>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</si>
  <si>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</si>
  <si>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</si>
  <si>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</si>
  <si>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</si>
  <si>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</si>
  <si>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</si>
  <si>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</si>
  <si>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</si>
  <si>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</si>
  <si>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</si>
  <si>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</si>
  <si>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</si>
  <si>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</si>
  <si>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</si>
  <si>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</si>
  <si>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</si>
  <si>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</si>
  <si>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</si>
  <si>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</si>
  <si>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</si>
  <si>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</si>
  <si>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</si>
  <si>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</si>
  <si>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</si>
  <si>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</si>
  <si>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</si>
  <si>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</si>
  <si>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</si>
  <si>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</si>
  <si>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</si>
  <si>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</si>
  <si>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</si>
  <si>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</si>
  <si>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</si>
  <si>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</si>
  <si>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</si>
  <si>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</si>
  <si>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</si>
  <si>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</si>
  <si>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</si>
  <si>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</si>
  <si>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</si>
  <si>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</si>
  <si>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</si>
  <si>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</si>
  <si>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</si>
  <si>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</si>
  <si>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</si>
  <si>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</si>
  <si>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</si>
  <si>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</si>
  <si>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</si>
  <si>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</si>
  <si>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</si>
  <si>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</si>
  <si>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</si>
  <si>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</si>
  <si>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</si>
  <si>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</si>
  <si>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</si>
  <si>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</si>
  <si>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</si>
  <si>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</si>
  <si>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</si>
  <si>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</si>
  <si>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</si>
  <si>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</si>
  <si>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</si>
  <si>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</si>
  <si>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</si>
  <si>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</si>
  <si>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</si>
  <si>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</si>
  <si>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</si>
  <si>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</si>
  <si>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</si>
  <si>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</si>
  <si>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</si>
  <si>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</si>
  <si>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</si>
  <si>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</si>
  <si>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</si>
  <si>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</si>
  <si>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</si>
  <si>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</si>
  <si>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</si>
  <si>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</si>
  <si>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</si>
  <si>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</si>
  <si>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</si>
  <si>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</si>
  <si>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</si>
  <si>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</si>
  <si>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</si>
  <si>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</si>
  <si>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</si>
  <si>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</si>
  <si>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</si>
  <si>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</si>
  <si>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</si>
  <si>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</si>
  <si>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</si>
  <si>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</si>
  <si>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</si>
  <si>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</si>
  <si>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</si>
  <si>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</si>
  <si>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</si>
  <si>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</si>
  <si>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</si>
  <si>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</si>
  <si>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</si>
  <si>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</si>
  <si>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</si>
  <si>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</si>
  <si>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</si>
  <si>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</si>
  <si>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</si>
  <si>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</si>
  <si>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</si>
  <si>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</si>
  <si>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</si>
  <si>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</si>
  <si>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</si>
  <si>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</si>
  <si>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</si>
  <si>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</si>
  <si>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</si>
  <si>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</si>
  <si>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</si>
  <si>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</si>
  <si>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</si>
  <si>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</si>
  <si>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</si>
  <si>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</si>
  <si>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</si>
  <si>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</si>
  <si>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</si>
  <si>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</si>
  <si>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</si>
  <si>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</si>
  <si>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</si>
  <si>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</si>
  <si>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</si>
  <si>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</si>
  <si>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</si>
  <si>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</si>
  <si>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</si>
  <si>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</si>
  <si>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</si>
  <si>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</si>
  <si>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</si>
  <si>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</si>
  <si>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</si>
  <si>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</si>
  <si>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</si>
  <si>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</si>
  <si>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</si>
  <si>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</si>
  <si>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</si>
  <si>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</si>
  <si>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</si>
  <si>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</si>
  <si>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</si>
  <si>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</si>
  <si>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</si>
  <si>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</si>
  <si>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</si>
  <si>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</si>
  <si>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</si>
  <si>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</si>
  <si>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</si>
  <si>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</si>
  <si>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</si>
  <si>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</si>
  <si>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</si>
  <si>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</si>
  <si>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</si>
  <si>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</si>
  <si>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</si>
  <si>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</si>
  <si>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</si>
  <si>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</si>
  <si>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</si>
  <si>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</si>
  <si>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</si>
  <si>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</si>
  <si>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</si>
  <si>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</si>
  <si>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</si>
  <si>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</si>
  <si>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</si>
  <si>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</si>
  <si>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</si>
  <si>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</si>
  <si>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</si>
  <si>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</si>
  <si>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</si>
  <si>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</si>
  <si>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</si>
  <si>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</si>
  <si>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</si>
  <si>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</si>
  <si>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</si>
  <si>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</si>
  <si>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</si>
  <si>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</si>
  <si>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</si>
  <si>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</si>
  <si>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</si>
  <si>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</si>
  <si>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</si>
  <si>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</si>
  <si>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</si>
  <si>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</si>
  <si>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</si>
  <si>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</si>
  <si>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</si>
  <si>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</si>
  <si>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</si>
  <si>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</si>
  <si>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</si>
  <si>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</si>
  <si>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</si>
  <si>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</si>
  <si>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</si>
  <si>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</si>
  <si>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</si>
  <si>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</si>
  <si>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</si>
  <si>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</si>
  <si>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</si>
  <si>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</si>
  <si>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</si>
  <si>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</si>
  <si>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</si>
  <si>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</si>
  <si>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</si>
  <si>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</si>
  <si>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</si>
  <si>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</si>
  <si>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</si>
  <si>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</si>
  <si>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</si>
  <si>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</si>
  <si>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</si>
  <si>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</si>
  <si>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</si>
  <si>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</si>
  <si>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</si>
  <si>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</si>
  <si>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</si>
  <si>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</si>
  <si>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</si>
  <si>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</si>
  <si>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</si>
  <si>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</si>
  <si>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</si>
  <si>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</si>
  <si>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</si>
  <si>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</si>
  <si>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</si>
  <si>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</si>
  <si>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</si>
  <si>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</si>
  <si>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</si>
  <si>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</si>
  <si>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</si>
  <si>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</si>
  <si>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</si>
  <si>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</si>
  <si>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</si>
  <si>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</si>
  <si>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</si>
  <si>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</si>
  <si>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</si>
  <si>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</si>
  <si>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</si>
  <si>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</si>
  <si>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</si>
  <si>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</si>
  <si>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</si>
  <si>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</si>
  <si>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</si>
  <si>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</si>
  <si>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</si>
  <si>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</si>
  <si>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</si>
  <si>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</si>
  <si>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</si>
  <si>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</si>
  <si>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</si>
  <si>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</si>
  <si>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</si>
  <si>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</si>
  <si>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</si>
  <si>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</si>
  <si>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</si>
  <si>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</si>
  <si>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</si>
  <si>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</si>
  <si>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</si>
  <si>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</si>
  <si>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</si>
  <si>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</si>
  <si>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</si>
  <si>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</si>
  <si>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</si>
  <si>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</si>
  <si>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</si>
  <si>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</si>
  <si>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</si>
  <si>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</si>
  <si>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</si>
  <si>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</si>
  <si>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</si>
  <si>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</si>
  <si>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</si>
  <si>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</si>
  <si>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</si>
  <si>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</si>
  <si>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</si>
  <si>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</si>
  <si>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</si>
  <si>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</si>
  <si>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</si>
  <si>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</si>
  <si>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</si>
  <si>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</si>
  <si>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</si>
  <si>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</si>
  <si>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</si>
  <si>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</si>
  <si>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</si>
  <si>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</si>
  <si>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</si>
  <si>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</si>
  <si>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</si>
  <si>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</si>
  <si>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</si>
  <si>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</si>
  <si>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</si>
  <si>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</si>
  <si>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</si>
  <si>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</si>
  <si>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</si>
  <si>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</si>
  <si>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</si>
  <si>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</si>
  <si>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</si>
  <si>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</si>
  <si>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</si>
  <si>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</si>
  <si>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</si>
  <si>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</si>
  <si>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</si>
  <si>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</si>
  <si>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</si>
  <si>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</si>
  <si>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</si>
  <si>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</si>
  <si>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</si>
  <si>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</si>
  <si>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</si>
  <si>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</si>
  <si>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</si>
  <si>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</si>
  <si>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</si>
  <si>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</si>
  <si>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</si>
  <si>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</si>
  <si>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</si>
  <si>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</si>
  <si>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</si>
  <si>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</si>
  <si>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</si>
  <si>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</si>
  <si>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</si>
  <si>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</si>
  <si>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</si>
  <si>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</si>
  <si>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</si>
  <si>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</si>
  <si>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</si>
  <si>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</si>
  <si>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</si>
  <si>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</si>
  <si>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</si>
  <si>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</si>
  <si>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</si>
  <si>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</si>
  <si>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</si>
  <si>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</si>
  <si>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</si>
  <si>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</si>
  <si>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</si>
  <si>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</si>
  <si>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</si>
  <si>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</si>
  <si>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</si>
  <si>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</si>
  <si>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</si>
  <si>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</si>
  <si>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</si>
  <si>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</si>
  <si>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</si>
  <si>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</si>
  <si>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</si>
  <si>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</si>
  <si>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</si>
  <si>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</si>
  <si>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</si>
  <si>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</si>
  <si>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</si>
  <si>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</si>
  <si>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</si>
  <si>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</si>
  <si>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</si>
  <si>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</si>
  <si>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</si>
  <si>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</si>
  <si>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</si>
  <si>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</si>
  <si>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</si>
  <si>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</si>
  <si>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</si>
  <si>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</si>
  <si>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</si>
  <si>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</si>
  <si>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</si>
  <si>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</si>
  <si>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</si>
  <si>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</si>
  <si>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</si>
  <si>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</si>
  <si>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</si>
  <si>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</si>
  <si>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</si>
  <si>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</si>
  <si>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</si>
  <si>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</si>
  <si>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</si>
  <si>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</si>
  <si>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</si>
  <si>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</si>
  <si>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</si>
  <si>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</si>
  <si>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</si>
  <si>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</si>
  <si>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</si>
  <si>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</si>
  <si>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</si>
  <si>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</si>
  <si>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</si>
  <si>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</si>
  <si>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</si>
  <si>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</si>
  <si>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</si>
  <si>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</si>
  <si>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</si>
  <si>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</si>
  <si>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</si>
  <si>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</si>
  <si>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</si>
  <si>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</si>
  <si>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</si>
  <si>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</si>
  <si>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</si>
  <si>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</si>
  <si>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</si>
  <si>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</si>
  <si>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</si>
  <si>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</si>
  <si>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</si>
  <si>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</si>
  <si>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</si>
  <si>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</si>
  <si>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</si>
  <si>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</si>
  <si>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</si>
  <si>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</si>
  <si>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</si>
  <si>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</si>
  <si>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</si>
  <si>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</si>
  <si>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</si>
  <si>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</si>
  <si>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</si>
  <si>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</si>
  <si>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</si>
  <si>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</si>
  <si>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</si>
  <si>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</si>
  <si>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</si>
  <si>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</si>
  <si>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</si>
  <si>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</si>
  <si>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</si>
  <si>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</si>
  <si>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</si>
  <si>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</si>
  <si>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</si>
  <si>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</si>
  <si>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</si>
  <si>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</si>
  <si>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</si>
  <si>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</si>
  <si>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</si>
  <si>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</si>
  <si>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</si>
  <si>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</si>
  <si>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</si>
  <si>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</si>
  <si>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</si>
  <si>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</si>
  <si>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</si>
  <si>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</si>
  <si>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</si>
  <si>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</si>
  <si>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</si>
  <si>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</si>
  <si>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</si>
  <si>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</si>
  <si>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</si>
  <si>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</si>
  <si>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</si>
  <si>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</si>
  <si>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</si>
  <si>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</si>
  <si>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</si>
  <si>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</si>
  <si>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</si>
  <si>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</si>
  <si>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</si>
  <si>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</si>
  <si>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</si>
  <si>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</si>
  <si>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</si>
  <si>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</si>
  <si>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</si>
  <si>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</si>
  <si>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</si>
  <si>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</si>
  <si>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</si>
  <si>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</si>
  <si>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</si>
  <si>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</si>
  <si>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</si>
  <si>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</si>
  <si>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</si>
  <si>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</si>
  <si>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</si>
  <si>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</si>
  <si>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</si>
  <si>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</si>
  <si>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</si>
  <si>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</si>
  <si>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</si>
  <si>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</si>
  <si>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</si>
  <si>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</si>
  <si>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</si>
  <si>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</si>
  <si>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</si>
  <si>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</si>
  <si>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</si>
  <si>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</si>
  <si>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</si>
  <si>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</si>
  <si>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</si>
  <si>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</si>
  <si>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</si>
  <si>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</si>
  <si>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</si>
  <si>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</si>
  <si>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</si>
  <si>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</si>
  <si>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</si>
  <si>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</si>
  <si>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</si>
  <si>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</si>
  <si>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</si>
  <si>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</si>
  <si>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</si>
  <si>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</si>
  <si>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</si>
  <si>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</si>
  <si>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</si>
  <si>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</si>
  <si>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</si>
  <si>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</si>
  <si>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</si>
  <si>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</si>
  <si>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</si>
  <si>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</si>
  <si>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</si>
  <si>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</si>
  <si>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</si>
  <si>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</si>
  <si>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</si>
  <si>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</si>
  <si>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</si>
  <si>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</si>
  <si>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</si>
  <si>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</si>
  <si>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</si>
  <si>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</si>
  <si>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</si>
  <si>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</si>
  <si>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</si>
  <si>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</si>
  <si>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</si>
  <si>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</si>
  <si>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</si>
  <si>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</si>
  <si>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</si>
  <si>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</si>
  <si>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</si>
  <si>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</si>
  <si>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</si>
  <si>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</si>
  <si>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</si>
  <si>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</si>
  <si>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</si>
  <si>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</si>
  <si>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</si>
  <si>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</si>
  <si>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</si>
  <si>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</si>
  <si>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</si>
  <si>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</si>
  <si>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</si>
  <si>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</si>
  <si>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</si>
  <si>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</si>
  <si>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</si>
  <si>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</si>
  <si>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</si>
  <si>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</si>
  <si>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</si>
  <si>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</si>
  <si>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</si>
  <si>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</si>
  <si>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</si>
  <si>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</si>
  <si>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</si>
  <si>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</si>
  <si>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</si>
  <si>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</si>
  <si>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</si>
  <si>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</si>
  <si>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</si>
  <si>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</si>
  <si>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</si>
  <si>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</si>
  <si>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</si>
  <si>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</si>
  <si>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</si>
  <si>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</si>
  <si>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</si>
  <si>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</si>
  <si>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</si>
  <si>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</si>
  <si>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</si>
  <si>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</si>
  <si>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</si>
  <si>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</si>
  <si>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</si>
  <si>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</si>
  <si>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</si>
  <si>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</si>
  <si>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</si>
  <si>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</si>
  <si>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</si>
  <si>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</si>
  <si>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</si>
  <si>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</si>
  <si>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</si>
  <si>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</si>
  <si>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</si>
  <si>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</si>
  <si>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</si>
  <si>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</si>
  <si>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</si>
  <si>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</si>
  <si>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</si>
  <si>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</si>
  <si>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</si>
  <si>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</si>
  <si>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</si>
  <si>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</si>
  <si>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</si>
  <si>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</si>
  <si>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</si>
  <si>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</si>
  <si>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</si>
  <si>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</si>
  <si>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</si>
  <si>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</si>
  <si>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</si>
  <si>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</si>
  <si>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</si>
  <si>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</si>
  <si>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</si>
  <si>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</si>
  <si>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</si>
  <si>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</si>
  <si>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</si>
  <si>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</si>
  <si>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</si>
  <si>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</si>
  <si>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</si>
  <si>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</si>
  <si>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</si>
  <si>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</si>
  <si>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</si>
  <si>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</si>
  <si>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</si>
  <si>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</si>
  <si>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</si>
  <si>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</si>
  <si>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</si>
  <si>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</si>
  <si>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</si>
  <si>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</si>
  <si>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</si>
  <si>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</si>
  <si>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</si>
  <si>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</si>
  <si>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</si>
  <si>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</si>
  <si>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</si>
  <si>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</si>
  <si>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</si>
  <si>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</si>
  <si>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</si>
  <si>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</si>
  <si>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</si>
  <si>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</si>
  <si>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</si>
  <si>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</si>
  <si>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</si>
  <si>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</si>
  <si>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</si>
  <si>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</si>
  <si>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</si>
  <si>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</si>
  <si>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</si>
  <si>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</si>
  <si>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</si>
  <si>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</si>
  <si>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</si>
  <si>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</si>
  <si>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</si>
  <si>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</si>
  <si>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</si>
  <si>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</si>
  <si>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</si>
  <si>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</si>
  <si>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</si>
  <si>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</si>
  <si>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</si>
  <si>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</si>
  <si>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</si>
  <si>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</si>
  <si>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</si>
  <si>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</si>
  <si>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</si>
  <si>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</si>
  <si>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</si>
  <si>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</si>
  <si>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</si>
  <si>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</si>
  <si>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</si>
  <si>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</si>
  <si>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</si>
  <si>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</si>
  <si>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</si>
  <si>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</si>
  <si>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</si>
  <si>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</si>
  <si>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</si>
  <si>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</si>
  <si>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</si>
  <si>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</si>
  <si>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</si>
  <si>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</si>
  <si>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</si>
  <si>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</si>
  <si>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</si>
  <si>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</si>
  <si>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</si>
  <si>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</si>
  <si>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</si>
  <si>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</si>
  <si>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</si>
  <si>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</si>
  <si>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</si>
  <si>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</si>
  <si>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</si>
  <si>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</si>
  <si>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</si>
  <si>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</si>
  <si>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</si>
  <si>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</si>
  <si>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</si>
  <si>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</si>
  <si>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</si>
  <si>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</si>
  <si>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</si>
  <si>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</si>
  <si>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</si>
  <si>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</si>
  <si>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</si>
  <si>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</si>
  <si>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</si>
  <si>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</si>
  <si>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</si>
  <si>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</si>
  <si>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</si>
  <si>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</si>
  <si>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</si>
  <si>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</si>
  <si>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</si>
  <si>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</si>
  <si>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</si>
  <si>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</si>
  <si>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</si>
  <si>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</si>
  <si>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</si>
  <si>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</si>
  <si>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</si>
  <si>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</si>
  <si>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</si>
  <si>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</si>
  <si>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</si>
  <si>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</si>
  <si>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</si>
  <si>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</si>
  <si>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</si>
  <si>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</si>
  <si>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</si>
  <si>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</si>
  <si>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</si>
  <si>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</si>
  <si>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</si>
  <si>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</si>
  <si>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</si>
  <si>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</si>
  <si>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</si>
  <si>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</si>
  <si>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</si>
  <si>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</si>
  <si>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</si>
  <si>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</si>
  <si>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</si>
  <si>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</si>
  <si>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</si>
  <si>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</si>
  <si>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</si>
  <si>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</si>
  <si>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</si>
  <si>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</si>
  <si>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</si>
  <si>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</si>
  <si>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</si>
  <si>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</si>
  <si>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</si>
  <si>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</si>
  <si>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</si>
  <si>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</si>
  <si>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</si>
  <si>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</si>
  <si>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</si>
  <si>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</si>
  <si>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</si>
  <si>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</si>
  <si>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</si>
  <si>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</si>
  <si>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</si>
  <si>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</si>
  <si>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</si>
  <si>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</si>
  <si>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</si>
  <si>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</si>
  <si>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</si>
  <si>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</si>
  <si>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</si>
  <si>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</si>
  <si>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</si>
  <si>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</si>
  <si>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</si>
  <si>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</si>
  <si>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</si>
  <si>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</si>
  <si>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</si>
  <si>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</si>
  <si>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</si>
  <si>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</si>
  <si>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</si>
  <si>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</si>
  <si>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</si>
  <si>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</si>
  <si>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</si>
  <si>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</si>
  <si>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</si>
  <si>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</si>
  <si>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</si>
  <si>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</si>
  <si>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</si>
  <si>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</si>
  <si>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</si>
  <si>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</si>
  <si>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</si>
  <si>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</si>
  <si>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</si>
  <si>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</si>
  <si>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</si>
  <si>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</si>
  <si>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</si>
  <si>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</si>
  <si>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</si>
  <si>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</si>
  <si>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</si>
  <si>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</si>
  <si>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</si>
  <si>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</si>
  <si>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</si>
  <si>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</si>
  <si>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</si>
  <si>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</si>
  <si>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</si>
  <si>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</si>
  <si>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</si>
  <si>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</si>
  <si>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</si>
  <si>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</si>
  <si>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</si>
  <si>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</si>
  <si>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</si>
  <si>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</si>
  <si>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</si>
  <si>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</si>
  <si>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</si>
  <si>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</si>
  <si>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</si>
  <si>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</si>
  <si>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</si>
  <si>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</si>
  <si>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</si>
  <si>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</si>
  <si>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</si>
  <si>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</si>
  <si>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</si>
  <si>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</si>
  <si>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</si>
  <si>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</si>
  <si>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</si>
  <si>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</si>
  <si>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</si>
  <si>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</si>
  <si>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</si>
  <si>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</si>
  <si>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</si>
  <si>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</si>
  <si>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</si>
  <si>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</si>
  <si>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</si>
  <si>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</si>
  <si>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</si>
  <si>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</si>
  <si>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</si>
  <si>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</si>
  <si>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</si>
  <si>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</si>
  <si>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</si>
  <si>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</si>
  <si>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</si>
  <si>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</si>
  <si>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</si>
  <si>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</si>
  <si>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</si>
  <si>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</si>
  <si>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</si>
  <si>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</si>
  <si>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</si>
  <si>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</si>
  <si>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</si>
  <si>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</si>
  <si>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</si>
  <si>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</si>
  <si>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</si>
  <si>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</si>
  <si>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</si>
  <si>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</si>
  <si>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</si>
  <si>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</si>
  <si>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</si>
  <si>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</si>
  <si>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</si>
  <si>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</si>
  <si>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</si>
  <si>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</si>
  <si>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</si>
  <si>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</si>
  <si>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</si>
  <si>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</si>
  <si>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</si>
  <si>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</si>
  <si>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</si>
  <si>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</si>
  <si>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</si>
  <si>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</si>
  <si>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</si>
  <si>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</si>
  <si>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</si>
  <si>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</si>
  <si>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</si>
  <si>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</si>
  <si>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</si>
  <si>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</si>
  <si>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</si>
  <si>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</si>
  <si>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</si>
  <si>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</si>
  <si>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</si>
  <si>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</si>
  <si>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</si>
  <si>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</si>
  <si>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</si>
  <si>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</si>
  <si>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</si>
  <si>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</si>
  <si>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</si>
  <si>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</si>
  <si>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</si>
  <si>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</si>
  <si>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</si>
  <si>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</si>
  <si>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</si>
  <si>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</si>
  <si>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</si>
  <si>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</si>
  <si>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</si>
  <si>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</si>
  <si>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</si>
  <si>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</si>
  <si>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</si>
  <si>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</si>
  <si>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</si>
  <si>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</si>
  <si>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</si>
  <si>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</si>
  <si>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</si>
  <si>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</si>
  <si>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</si>
  <si>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</si>
  <si>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</si>
  <si>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</si>
  <si>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</si>
  <si>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</si>
  <si>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</si>
  <si>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</si>
  <si>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</si>
  <si>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</si>
  <si>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</si>
  <si>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</si>
  <si>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</si>
  <si>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</si>
  <si>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</si>
  <si>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</si>
  <si>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</si>
  <si>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</si>
  <si>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</si>
  <si>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</si>
  <si>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</si>
  <si>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</si>
  <si>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</si>
  <si>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</si>
  <si>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</si>
  <si>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</si>
  <si>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</si>
  <si>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</si>
  <si>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</si>
  <si>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</si>
  <si>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</si>
  <si>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</si>
  <si>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</si>
  <si>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</si>
  <si>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</si>
  <si>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</si>
  <si>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</si>
  <si>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</si>
  <si>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</si>
  <si>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</si>
  <si>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</si>
  <si>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</si>
  <si>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</si>
  <si>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</si>
  <si>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</si>
  <si>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</si>
  <si>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</si>
  <si>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</si>
  <si>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</si>
  <si>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</si>
  <si>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</si>
  <si>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</si>
  <si>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</si>
  <si>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</si>
  <si>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</si>
  <si>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</si>
  <si>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</si>
  <si>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</si>
  <si>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</si>
  <si>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</si>
  <si>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</si>
  <si>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</si>
  <si>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</si>
  <si>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</si>
  <si>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</si>
  <si>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</si>
  <si>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</si>
  <si>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</si>
  <si>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</si>
  <si>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</si>
  <si>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</si>
  <si>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</si>
  <si>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</si>
  <si>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</si>
  <si>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</si>
  <si>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</si>
  <si>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</si>
  <si>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</si>
  <si>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</si>
  <si>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</si>
  <si>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</si>
  <si>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</si>
  <si>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</si>
  <si>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</si>
  <si>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</si>
  <si>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</si>
  <si>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</si>
  <si>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</si>
  <si>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</si>
  <si>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</si>
  <si>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</si>
  <si>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</si>
  <si>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</si>
  <si>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</si>
  <si>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</si>
  <si>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</si>
  <si>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</si>
  <si>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</si>
  <si>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</si>
  <si>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</si>
  <si>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</si>
  <si>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</si>
  <si>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</si>
  <si>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</si>
  <si>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</si>
  <si>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</si>
  <si>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</si>
  <si>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</si>
  <si>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</si>
  <si>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</si>
  <si>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</si>
  <si>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</si>
  <si>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</si>
  <si>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</si>
  <si>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</si>
  <si>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</si>
  <si>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</si>
  <si>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</si>
  <si>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</si>
  <si>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</si>
  <si>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</si>
  <si>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</si>
  <si>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</si>
  <si>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</si>
  <si>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</si>
  <si>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</si>
  <si>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</si>
  <si>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</si>
  <si>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</si>
  <si>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</si>
  <si>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</si>
  <si>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</si>
  <si>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</si>
  <si>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</si>
  <si>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</si>
  <si>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</si>
  <si>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</si>
  <si>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</si>
  <si>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</si>
  <si>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</si>
  <si>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</si>
  <si>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</si>
  <si>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</si>
  <si>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</si>
  <si>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</si>
  <si>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</si>
  <si>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</si>
  <si>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</si>
  <si>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</si>
  <si>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</si>
  <si>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</si>
  <si>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</si>
  <si>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</si>
  <si>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</si>
  <si>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</si>
  <si>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</si>
  <si>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</si>
  <si>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</si>
  <si>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</si>
  <si>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</si>
  <si>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</si>
  <si>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</si>
  <si>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</si>
  <si>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</si>
  <si>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</si>
  <si>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</si>
  <si>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</si>
  <si>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</si>
  <si>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</si>
  <si>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</si>
  <si>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</si>
  <si>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</si>
  <si>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</si>
  <si>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</si>
  <si>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</si>
  <si>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</si>
  <si>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</si>
  <si>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</si>
  <si>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</si>
  <si>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</si>
  <si>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</si>
  <si>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</si>
  <si>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</si>
  <si>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</si>
  <si>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</si>
  <si>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</si>
  <si>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</si>
  <si>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</si>
  <si>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</si>
  <si>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</si>
  <si>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</si>
  <si>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</si>
  <si>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</si>
  <si>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</si>
  <si>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</si>
  <si>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</si>
  <si>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</si>
  <si>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</si>
  <si>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</si>
  <si>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</si>
  <si>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</si>
  <si>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</si>
  <si>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</si>
  <si>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</si>
  <si>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</si>
  <si>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</si>
  <si>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</si>
  <si>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</si>
  <si>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</si>
  <si>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</si>
  <si>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</si>
  <si>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</si>
  <si>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</si>
  <si>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</si>
  <si>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</si>
  <si>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</si>
  <si>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</si>
  <si>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</si>
  <si>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</si>
  <si>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</si>
  <si>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</si>
  <si>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</si>
  <si>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</si>
  <si>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</si>
  <si>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</si>
  <si>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</si>
  <si>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</si>
  <si>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</si>
  <si>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</si>
  <si>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</si>
  <si>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</si>
  <si>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</si>
  <si>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</si>
  <si>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</si>
  <si>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</si>
  <si>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</si>
  <si>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</si>
  <si>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</si>
  <si>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</si>
  <si>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</si>
  <si>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</si>
  <si>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</si>
  <si>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</si>
  <si>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</si>
  <si>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</si>
  <si>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</si>
  <si>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</si>
  <si>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</si>
  <si>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</si>
  <si>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</si>
  <si>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</si>
  <si>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</si>
  <si>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</si>
  <si>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</si>
  <si>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</si>
  <si>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</si>
  <si>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</si>
  <si>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</si>
  <si>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</si>
  <si>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</si>
  <si>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</si>
  <si>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</si>
  <si>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</si>
  <si>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</si>
  <si>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</si>
  <si>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</si>
  <si>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</si>
  <si>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</si>
  <si>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</si>
  <si>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</si>
  <si>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</si>
  <si>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</si>
  <si>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</si>
  <si>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</si>
  <si>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</si>
  <si>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</si>
  <si>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</si>
  <si>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</si>
  <si>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</si>
  <si>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</si>
  <si>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</si>
  <si>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</si>
  <si>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</si>
  <si>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</si>
  <si>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</si>
  <si>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</si>
  <si>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</si>
  <si>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</si>
  <si>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</si>
  <si>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</si>
  <si>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</si>
  <si>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</si>
  <si>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</si>
  <si>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</si>
  <si>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</si>
  <si>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</si>
  <si>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</si>
  <si>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</si>
  <si>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</si>
  <si>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</si>
  <si>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</si>
  <si>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</si>
  <si>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</si>
  <si>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</si>
  <si>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</si>
  <si>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</si>
  <si>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</si>
  <si>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</si>
  <si>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</si>
  <si>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</si>
  <si>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</si>
  <si>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</si>
  <si>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</si>
  <si>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</si>
  <si>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</si>
  <si>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</si>
  <si>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</si>
  <si>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</si>
  <si>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</si>
  <si>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</si>
  <si>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</si>
  <si>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</si>
  <si>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</si>
  <si>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</si>
  <si>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</si>
  <si>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</si>
  <si>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</si>
  <si>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</si>
  <si>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</si>
  <si>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</si>
  <si>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</si>
  <si>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</si>
  <si>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</si>
  <si>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</si>
  <si>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</si>
  <si>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</si>
  <si>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</si>
  <si>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</si>
  <si>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</si>
  <si>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</si>
  <si>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</si>
  <si>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</si>
  <si>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</si>
  <si>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</si>
  <si>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</si>
  <si>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</si>
  <si>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</si>
  <si>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</si>
  <si>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</si>
  <si>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</si>
  <si>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</si>
  <si>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</si>
  <si>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</si>
  <si>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</si>
  <si>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</si>
  <si>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</si>
  <si>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</si>
  <si>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</si>
  <si>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</si>
  <si>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</si>
  <si>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</si>
  <si>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</si>
  <si>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</si>
  <si>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</si>
  <si>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</si>
  <si>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</si>
  <si>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</si>
  <si>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</si>
  <si>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</si>
  <si>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</si>
  <si>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</si>
  <si>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</si>
  <si>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</si>
  <si>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</si>
  <si>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</si>
  <si>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</si>
  <si>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</si>
  <si>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</si>
  <si>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</si>
  <si>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</si>
  <si>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</si>
  <si>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</si>
  <si>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</si>
  <si>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</si>
  <si>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</si>
  <si>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</si>
  <si>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</si>
  <si>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</si>
  <si>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</si>
  <si>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</si>
  <si>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</si>
  <si>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</si>
  <si>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</si>
  <si>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</si>
  <si>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</si>
  <si>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</si>
  <si>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</si>
  <si>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</si>
  <si>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</si>
  <si>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</si>
  <si>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</si>
  <si>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</si>
  <si>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</si>
  <si>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</si>
  <si>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</si>
  <si>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</si>
  <si>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</si>
  <si>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</si>
  <si>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</si>
  <si>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</si>
  <si>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</si>
  <si>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</si>
  <si>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</si>
  <si>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</si>
  <si>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</si>
  <si>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</si>
  <si>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</si>
  <si>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</si>
  <si>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</si>
  <si>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</si>
  <si>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</si>
  <si>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</si>
  <si>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</si>
  <si>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</si>
  <si>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</si>
  <si>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</si>
  <si>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</si>
  <si>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</si>
  <si>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</si>
  <si>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</si>
  <si>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</si>
  <si>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</si>
  <si>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</si>
  <si>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</si>
  <si>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</si>
  <si>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</si>
  <si>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</si>
  <si>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</si>
  <si>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</si>
  <si>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</si>
  <si>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</si>
  <si>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</si>
  <si>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</si>
  <si>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</si>
  <si>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</si>
  <si>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</si>
  <si>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</si>
  <si>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</si>
  <si>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</si>
  <si>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</si>
  <si>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</si>
  <si>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</si>
  <si>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</si>
  <si>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</si>
  <si>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</si>
  <si>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</si>
  <si>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</si>
  <si>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</si>
  <si>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</si>
  <si>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</si>
  <si>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</si>
  <si>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</si>
  <si>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</si>
  <si>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</si>
  <si>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</si>
  <si>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</si>
  <si>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</si>
  <si>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</si>
  <si>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</si>
  <si>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</si>
  <si>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</si>
  <si>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</si>
  <si>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</si>
  <si>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</si>
  <si>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</si>
  <si>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</si>
  <si>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</si>
  <si>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</si>
  <si>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</si>
  <si>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</si>
  <si>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</si>
  <si>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</si>
  <si>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</si>
  <si>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</si>
  <si>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</si>
  <si>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</si>
  <si>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</si>
  <si>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</si>
  <si>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</si>
  <si>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</si>
  <si>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</si>
  <si>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</si>
  <si>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</si>
  <si>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</si>
  <si>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</si>
  <si>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</si>
  <si>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</si>
  <si>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</si>
  <si>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</si>
  <si>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</si>
  <si>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</si>
  <si>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</si>
  <si>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</si>
  <si>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</si>
  <si>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</si>
  <si>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</si>
  <si>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</si>
  <si>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</si>
  <si>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</si>
  <si>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</si>
  <si>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</si>
  <si>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</si>
  <si>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</si>
  <si>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</si>
  <si>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</si>
  <si>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</si>
  <si>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</si>
  <si>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</si>
  <si>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</si>
  <si>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</si>
  <si>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</si>
  <si>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</si>
  <si>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</si>
  <si>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</si>
  <si>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</si>
  <si>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</si>
  <si>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</si>
  <si>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</si>
  <si>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</si>
  <si>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</si>
  <si>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</si>
  <si>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</si>
  <si>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</si>
  <si>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</si>
  <si>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</si>
  <si>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</si>
  <si>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</si>
  <si>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</si>
  <si>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</si>
  <si>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</si>
  <si>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</si>
  <si>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</si>
  <si>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</si>
  <si>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</si>
  <si>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</si>
  <si>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</si>
  <si>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</si>
  <si>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</si>
  <si>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</si>
  <si>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</si>
  <si>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</si>
  <si>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</si>
  <si>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</si>
  <si>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</si>
  <si>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</si>
  <si>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</si>
  <si>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</si>
  <si>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</si>
  <si>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</si>
  <si>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</si>
  <si>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</si>
  <si>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</si>
  <si>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</si>
  <si>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</si>
  <si>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</si>
  <si>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</si>
  <si>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</si>
  <si>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</si>
  <si>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</si>
  <si>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</si>
  <si>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</si>
  <si>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</si>
  <si>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</si>
  <si>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</si>
  <si>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</si>
  <si>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</si>
  <si>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</si>
  <si>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</si>
  <si>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</si>
  <si>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</si>
  <si>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</si>
  <si>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</si>
  <si>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</si>
  <si>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</si>
  <si>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</si>
  <si>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</si>
  <si>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</si>
  <si>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</si>
  <si>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</si>
  <si>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</si>
  <si>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</si>
  <si>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</si>
  <si>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</si>
  <si>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</si>
  <si>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</si>
  <si>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</si>
  <si>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</si>
  <si>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</si>
  <si>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</si>
  <si>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</si>
  <si>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</si>
  <si>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</si>
  <si>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</si>
  <si>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</si>
  <si>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</si>
  <si>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</si>
  <si>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</si>
  <si>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</si>
  <si>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</si>
  <si>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</si>
  <si>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</si>
  <si>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</si>
  <si>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</si>
  <si>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</si>
  <si>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</si>
  <si>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</si>
  <si>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</si>
  <si>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</si>
  <si>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</si>
  <si>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</si>
  <si>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</si>
  <si>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</si>
  <si>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</si>
  <si>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</si>
  <si>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</si>
  <si>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</si>
  <si>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</si>
  <si>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</si>
  <si>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</si>
  <si>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</si>
  <si>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</si>
  <si>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</si>
  <si>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</si>
  <si>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</si>
  <si>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</si>
  <si>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</si>
  <si>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</si>
  <si>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</si>
  <si>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</si>
  <si>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</si>
  <si>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</si>
  <si>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</si>
  <si>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</si>
  <si>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</si>
  <si>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</si>
  <si>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</si>
  <si>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</si>
  <si>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</si>
  <si>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</si>
  <si>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</si>
  <si>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</si>
  <si>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</si>
  <si>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</si>
  <si>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</si>
  <si>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</si>
  <si>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</si>
  <si>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</si>
  <si>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</si>
  <si>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</si>
  <si>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</si>
  <si>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</si>
  <si>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</si>
  <si>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</si>
  <si>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</si>
  <si>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</si>
  <si>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</si>
  <si>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</si>
  <si>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</si>
  <si>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</si>
  <si>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</si>
  <si>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</si>
  <si>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</si>
  <si>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</si>
  <si>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</si>
  <si>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</si>
  <si>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</si>
  <si>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</si>
  <si>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</si>
  <si>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</si>
  <si>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</si>
  <si>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</si>
  <si>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</si>
  <si>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</si>
  <si>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</si>
  <si>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</si>
  <si>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</si>
  <si>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</si>
  <si>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</si>
  <si>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</si>
  <si>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</si>
  <si>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</si>
  <si>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</si>
  <si>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</si>
  <si>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</si>
  <si>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</si>
  <si>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</si>
  <si>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</si>
  <si>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</si>
  <si>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</si>
  <si>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</si>
  <si>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</si>
  <si>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</si>
  <si>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</si>
  <si>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</si>
  <si>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</si>
  <si>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</si>
  <si>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</si>
  <si>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</si>
  <si>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</si>
  <si>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</si>
  <si>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</si>
  <si>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</si>
  <si>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</si>
  <si>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</si>
  <si>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</si>
  <si>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</si>
  <si>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</si>
  <si>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</si>
  <si>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</si>
  <si>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</si>
  <si>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</si>
  <si>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</si>
  <si>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</si>
  <si>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</si>
  <si>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</si>
  <si>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</si>
  <si>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</si>
  <si>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</si>
  <si>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</si>
  <si>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</si>
  <si>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</si>
  <si>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</si>
  <si>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</si>
  <si>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</si>
  <si>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</si>
  <si>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</si>
  <si>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</si>
  <si>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</si>
  <si>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</si>
  <si>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</si>
  <si>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</si>
  <si>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</si>
  <si>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</si>
  <si>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</si>
  <si>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</si>
  <si>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</si>
  <si>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</si>
  <si>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</si>
  <si>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</si>
  <si>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</si>
  <si>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</si>
  <si>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</si>
  <si>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</si>
  <si>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</si>
  <si>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</si>
  <si>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</si>
  <si>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</si>
  <si>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</si>
  <si>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</si>
  <si>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</si>
  <si>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</si>
  <si>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</si>
  <si>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</si>
  <si>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</si>
  <si>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</si>
  <si>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</si>
  <si>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</si>
  <si>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</si>
  <si>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</si>
  <si>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</si>
  <si>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</si>
  <si>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</si>
  <si>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</si>
  <si>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</si>
  <si>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</si>
  <si>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</si>
  <si>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</si>
  <si>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</si>
  <si>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</si>
  <si>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</si>
  <si>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</si>
  <si>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</si>
  <si>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</si>
  <si>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</si>
  <si>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</si>
  <si>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</si>
  <si>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</si>
  <si>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</si>
  <si>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</si>
  <si>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</si>
  <si>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</si>
  <si>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</si>
  <si>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</si>
  <si>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</si>
  <si>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</si>
  <si>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</si>
  <si>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</si>
  <si>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</si>
  <si>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</si>
  <si>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</si>
  <si>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</si>
  <si>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</si>
  <si>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</si>
  <si>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</si>
  <si>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</si>
  <si>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</si>
  <si>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</si>
  <si>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</si>
  <si>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</si>
  <si>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</si>
  <si>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</si>
  <si>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</si>
  <si>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</si>
  <si>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</si>
  <si>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</si>
  <si>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</si>
  <si>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</si>
  <si>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</si>
  <si>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</si>
  <si>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</si>
  <si>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</si>
  <si>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</si>
  <si>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</si>
  <si>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</si>
  <si>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</si>
  <si>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</si>
  <si>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</si>
  <si>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</si>
  <si>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</si>
  <si>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</si>
  <si>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</si>
  <si>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</si>
  <si>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</si>
  <si>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</si>
  <si>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</si>
  <si>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</si>
  <si>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</si>
  <si>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</si>
  <si>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</si>
  <si>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</si>
  <si>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</si>
  <si>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</si>
  <si>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</si>
  <si>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</si>
  <si>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</si>
  <si>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</si>
  <si>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</si>
  <si>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</si>
  <si>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</si>
  <si>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</si>
  <si>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</si>
  <si>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</si>
  <si>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</si>
  <si>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</si>
  <si>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</si>
  <si>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</si>
  <si>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</si>
  <si>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</si>
  <si>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</si>
  <si>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</si>
  <si>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</si>
  <si>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</si>
  <si>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</si>
  <si>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</si>
  <si>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</si>
  <si>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</si>
  <si>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</si>
  <si>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</si>
  <si>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</si>
  <si>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</si>
  <si>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</si>
  <si>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</si>
  <si>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</si>
  <si>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</si>
  <si>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</si>
  <si>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</si>
  <si>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</si>
  <si>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</si>
  <si>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</si>
  <si>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</si>
  <si>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</si>
  <si>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</si>
  <si>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</si>
  <si>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</si>
  <si>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</si>
  <si>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</si>
  <si>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</si>
  <si>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</si>
  <si>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</si>
  <si>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</si>
  <si>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</si>
  <si>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</si>
  <si>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</si>
  <si>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</si>
  <si>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</si>
  <si>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</si>
  <si>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</si>
  <si>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</si>
  <si>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</si>
  <si>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</si>
  <si>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</si>
  <si>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</si>
  <si>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</si>
  <si>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</si>
  <si>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</si>
  <si>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</si>
  <si>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</si>
  <si>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</si>
  <si>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</si>
  <si>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</si>
  <si>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</si>
  <si>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</si>
  <si>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</si>
  <si>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</si>
  <si>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</si>
  <si>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</si>
  <si>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</si>
  <si>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</si>
  <si>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</si>
  <si>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</si>
  <si>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</si>
  <si>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</si>
  <si>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</si>
  <si>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</si>
  <si>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</si>
  <si>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</si>
  <si>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</si>
  <si>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</si>
  <si>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</si>
  <si>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</si>
  <si>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</si>
  <si>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</si>
  <si>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</si>
  <si>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</si>
  <si>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</si>
  <si>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</si>
  <si>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</si>
  <si>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</si>
  <si>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</si>
  <si>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</si>
  <si>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</si>
  <si>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</si>
  <si>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</si>
  <si>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</si>
  <si>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</si>
  <si>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</si>
  <si>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</si>
  <si>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</si>
  <si>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</si>
  <si>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</si>
  <si>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</si>
  <si>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</si>
  <si>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</si>
  <si>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</si>
  <si>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</si>
  <si>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</si>
  <si>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</si>
  <si>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</si>
  <si>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</si>
  <si>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</si>
  <si>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</si>
  <si>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</si>
  <si>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</si>
  <si>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</si>
  <si>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</si>
  <si>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</si>
  <si>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</si>
  <si>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</si>
  <si>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</si>
  <si>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</si>
  <si>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</si>
  <si>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</si>
  <si>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</si>
  <si>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</si>
  <si>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</si>
  <si>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</si>
  <si>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</si>
  <si>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</si>
  <si>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</si>
  <si>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</si>
  <si>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</si>
  <si>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</si>
  <si>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</si>
  <si>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</si>
  <si>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</si>
  <si>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</si>
  <si>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</si>
  <si>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</si>
  <si>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</si>
  <si>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</si>
  <si>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</si>
  <si>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</si>
  <si>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</si>
  <si>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</si>
  <si>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</si>
  <si>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</si>
  <si>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</si>
  <si>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</si>
  <si>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</si>
  <si>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</si>
  <si>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</si>
  <si>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</si>
  <si>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</si>
  <si>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</si>
  <si>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</si>
  <si>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</si>
  <si>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</si>
  <si>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</si>
  <si>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</si>
  <si>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</si>
  <si>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</si>
  <si>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</si>
  <si>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</si>
  <si>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</si>
  <si>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</si>
  <si>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</si>
  <si>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</si>
  <si>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</si>
  <si>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</si>
  <si>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</si>
  <si>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</si>
  <si>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</si>
  <si>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</si>
  <si>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</si>
  <si>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</si>
  <si>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</si>
  <si>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</si>
  <si>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</si>
  <si>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</si>
  <si>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</si>
  <si>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</si>
  <si>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</si>
  <si>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</si>
  <si>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</si>
  <si>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</si>
  <si>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</si>
  <si>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</si>
  <si>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</si>
  <si>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</si>
  <si>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</si>
  <si>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</si>
  <si>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</si>
  <si>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</si>
  <si>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</si>
  <si>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</si>
  <si>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</si>
  <si>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</si>
  <si>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</si>
  <si>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</si>
  <si>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</si>
  <si>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</si>
  <si>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</si>
  <si>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</si>
  <si>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</si>
  <si>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</si>
  <si>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</si>
  <si>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</si>
  <si>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</si>
  <si>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</si>
  <si>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</si>
  <si>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</si>
  <si>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</si>
  <si>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</si>
  <si>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</si>
  <si>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</si>
  <si>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</si>
  <si>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</si>
  <si>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</si>
  <si>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</si>
  <si>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</si>
  <si>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</si>
  <si>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</si>
  <si>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</si>
  <si>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</si>
  <si>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</si>
  <si>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</si>
  <si>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</si>
  <si>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</si>
  <si>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</si>
  <si>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</si>
  <si>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</si>
  <si>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</si>
  <si>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</si>
  <si>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</si>
  <si>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</si>
  <si>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</si>
  <si>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</si>
  <si>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</si>
  <si>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</si>
  <si>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</si>
  <si>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</si>
  <si>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</si>
  <si>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</si>
  <si>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</si>
  <si>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</si>
  <si>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</si>
  <si>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</si>
  <si>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</si>
  <si>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</si>
  <si>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</si>
  <si>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</si>
  <si>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</si>
  <si>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</si>
  <si>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</si>
  <si>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</si>
  <si>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</si>
  <si>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</si>
  <si>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</si>
  <si>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</si>
  <si>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</si>
  <si>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</si>
  <si>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</si>
  <si>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</si>
  <si>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</si>
  <si>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</si>
  <si>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</si>
  <si>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</si>
  <si>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</si>
  <si>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</si>
  <si>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</si>
  <si>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</si>
  <si>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</si>
  <si>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</si>
  <si>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</si>
  <si>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</si>
  <si>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</si>
  <si>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</si>
  <si>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</si>
  <si>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</si>
  <si>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</si>
  <si>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</si>
  <si>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</si>
  <si>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</si>
  <si>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</si>
  <si>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</si>
  <si>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</si>
  <si>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</si>
  <si>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</si>
  <si>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</si>
  <si>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</si>
  <si>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</si>
  <si>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</si>
  <si>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</si>
  <si>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</si>
  <si>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</si>
  <si>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</si>
  <si>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</si>
  <si>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</si>
  <si>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</si>
  <si>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</si>
  <si>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</si>
  <si>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</si>
  <si>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</si>
  <si>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</si>
  <si>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</si>
  <si>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</si>
  <si>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</si>
  <si>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</si>
  <si>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</si>
  <si>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</si>
  <si>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</si>
  <si>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</si>
  <si>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</si>
  <si>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</si>
  <si>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</si>
  <si>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</si>
  <si>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</si>
  <si>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</si>
  <si>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</si>
  <si>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</si>
  <si>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</si>
  <si>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</si>
  <si>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</si>
  <si>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</si>
  <si>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</si>
  <si>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</si>
  <si>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</si>
  <si>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</si>
  <si>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</si>
  <si>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</si>
  <si>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</si>
  <si>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</si>
  <si>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</si>
  <si>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</si>
  <si>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</si>
  <si>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</si>
  <si>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</si>
  <si>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</si>
  <si>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</si>
  <si>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</si>
  <si>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</si>
  <si>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</si>
  <si>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</si>
  <si>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</si>
  <si>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</si>
  <si>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</si>
  <si>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</si>
  <si>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</si>
  <si>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</si>
  <si>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</si>
  <si>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</si>
  <si>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</si>
  <si>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</si>
  <si>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</si>
  <si>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</si>
  <si>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</si>
  <si>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</si>
  <si>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</si>
  <si>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</si>
  <si>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</si>
  <si>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</si>
  <si>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</si>
  <si>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</si>
  <si>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</si>
  <si>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</si>
  <si>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</si>
  <si>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</si>
  <si>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</si>
  <si>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</si>
  <si>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</si>
  <si>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</si>
  <si>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</si>
  <si>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</si>
  <si>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</si>
  <si>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</si>
  <si>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</si>
  <si>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</si>
  <si>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</si>
  <si>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</si>
  <si>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</si>
  <si>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</si>
  <si>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</si>
  <si>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</si>
  <si>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</si>
  <si>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</si>
  <si>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</si>
  <si>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</si>
  <si>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</si>
  <si>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</si>
  <si>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</si>
  <si>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</si>
  <si>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</si>
  <si>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</si>
  <si>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</si>
  <si>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</si>
  <si>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</si>
  <si>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</si>
  <si>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</si>
  <si>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</si>
  <si>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</si>
  <si>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</si>
  <si>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</si>
  <si>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</si>
  <si>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</si>
  <si>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</si>
  <si>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</si>
  <si>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</si>
  <si>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</si>
  <si>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</si>
  <si>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</si>
  <si>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</si>
  <si>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</si>
  <si>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</si>
  <si>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</si>
  <si>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</si>
  <si>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</si>
  <si>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</si>
  <si>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</si>
  <si>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</si>
  <si>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</si>
  <si>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</si>
  <si>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</si>
  <si>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</si>
  <si>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</si>
  <si>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</si>
  <si>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</si>
  <si>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</si>
  <si>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</si>
  <si>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</si>
  <si>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</si>
  <si>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</si>
  <si>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</si>
  <si>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</si>
  <si>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</si>
  <si>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</si>
  <si>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</si>
  <si>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</si>
  <si>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</si>
  <si>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</si>
  <si>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</si>
  <si>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</si>
  <si>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</si>
  <si>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</si>
  <si>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</si>
  <si>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</si>
  <si>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</si>
  <si>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</si>
  <si>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</si>
  <si>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</si>
  <si>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</si>
  <si>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</si>
  <si>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</si>
  <si>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</si>
  <si>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</si>
  <si>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</si>
  <si>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</si>
  <si>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</si>
  <si>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</si>
  <si>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</si>
  <si>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</si>
  <si>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</si>
  <si>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</si>
  <si>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</si>
  <si>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</si>
  <si>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</si>
  <si>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</si>
  <si>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</si>
  <si>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</si>
  <si>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</si>
  <si>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</si>
  <si>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</si>
  <si>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</si>
  <si>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</si>
  <si>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</si>
  <si>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</si>
  <si>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</si>
  <si>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</si>
  <si>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</si>
  <si>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</si>
  <si>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</si>
  <si>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</si>
  <si>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</si>
  <si>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</si>
  <si>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</si>
  <si>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</si>
  <si>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</si>
  <si>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</si>
  <si>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</si>
  <si>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</si>
  <si>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</si>
  <si>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</si>
  <si>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</si>
  <si>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</si>
  <si>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</si>
  <si>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</si>
  <si>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</si>
  <si>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</si>
  <si>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</si>
  <si>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</si>
  <si>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</si>
  <si>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</si>
  <si>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</si>
  <si>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</si>
  <si>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</si>
  <si>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</si>
  <si>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</si>
  <si>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</si>
  <si>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</si>
  <si>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</si>
  <si>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</si>
  <si>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</si>
  <si>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</si>
  <si>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</si>
  <si>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</si>
  <si>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</si>
  <si>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</si>
  <si>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</si>
  <si>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</si>
  <si>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</si>
  <si>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</si>
  <si>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</si>
  <si>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</si>
  <si>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</si>
  <si>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</si>
  <si>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</si>
  <si>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</si>
  <si>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</si>
  <si>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</si>
  <si>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</si>
  <si>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</si>
  <si>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</si>
  <si>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</si>
  <si>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</si>
  <si>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</si>
  <si>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</si>
  <si>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</si>
  <si>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</si>
  <si>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</si>
  <si>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</si>
  <si>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</si>
  <si>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</si>
  <si>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</si>
  <si>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</si>
  <si>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</si>
  <si>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</si>
  <si>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</si>
  <si>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</si>
  <si>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</si>
  <si>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</si>
  <si>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</si>
  <si>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</si>
  <si>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</si>
  <si>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</si>
  <si>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</si>
  <si>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</si>
  <si>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</si>
  <si>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</si>
  <si>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</si>
  <si>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</si>
  <si>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</si>
  <si>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</si>
  <si>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</si>
  <si>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</si>
  <si>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</si>
  <si>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</si>
  <si>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</si>
  <si>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</si>
  <si>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</si>
  <si>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</si>
  <si>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</si>
  <si>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</si>
  <si>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</si>
  <si>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</si>
  <si>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</si>
  <si>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</si>
  <si>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</si>
  <si>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</si>
  <si>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</si>
  <si>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</si>
  <si>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</si>
  <si>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</si>
  <si>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</si>
  <si>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</si>
  <si>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</si>
  <si>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</si>
  <si>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</si>
  <si>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</si>
  <si>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</si>
  <si>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</si>
  <si>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</si>
  <si>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</si>
  <si>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</si>
  <si>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</si>
  <si>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</si>
  <si>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</si>
  <si>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</si>
  <si>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</si>
  <si>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</si>
  <si>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</si>
  <si>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</si>
  <si>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</si>
  <si>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</si>
  <si>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</si>
  <si>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</si>
  <si>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</si>
  <si>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</si>
  <si>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</si>
  <si>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</si>
  <si>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</si>
  <si>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</si>
  <si>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</si>
  <si>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</si>
  <si>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</si>
  <si>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</si>
  <si>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</si>
  <si>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</si>
  <si>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</si>
  <si>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</si>
  <si>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</si>
  <si>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</si>
  <si>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</si>
  <si>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</si>
  <si>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</si>
  <si>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</si>
  <si>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</si>
  <si>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</si>
  <si>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</si>
  <si>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</si>
  <si>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</si>
  <si>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</si>
  <si>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</si>
  <si>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</si>
  <si>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</si>
  <si>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</si>
  <si>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</si>
  <si>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</si>
  <si>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</si>
  <si>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</si>
  <si>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</si>
  <si>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</si>
  <si>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</si>
  <si>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</si>
  <si>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</si>
  <si>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</si>
  <si>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</si>
  <si>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</si>
  <si>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</si>
  <si>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</si>
  <si>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</si>
  <si>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</si>
  <si>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</si>
  <si>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</si>
  <si>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</si>
  <si>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</si>
  <si>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</si>
  <si>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</si>
  <si>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</si>
  <si>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</si>
  <si>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</si>
  <si>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</si>
  <si>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</si>
  <si>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</si>
  <si>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</si>
  <si>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</si>
  <si>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</si>
  <si>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</si>
  <si>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</si>
  <si>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</si>
  <si>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</si>
  <si>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</si>
  <si>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</si>
  <si>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</si>
  <si>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</si>
  <si>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</si>
  <si>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</si>
  <si>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</si>
  <si>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</si>
  <si>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</si>
  <si>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</si>
  <si>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</si>
  <si>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</si>
  <si>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</si>
  <si>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</si>
  <si>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</si>
  <si>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</si>
  <si>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</si>
  <si>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</si>
  <si>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</si>
  <si>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</si>
  <si>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</si>
  <si>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</si>
  <si>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</si>
  <si>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</si>
  <si>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</si>
  <si>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</si>
  <si>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</si>
  <si>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</si>
  <si>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</si>
  <si>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</si>
  <si>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</si>
  <si>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</si>
  <si>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</si>
  <si>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</si>
  <si>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</si>
  <si>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</si>
  <si>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</si>
  <si>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</si>
  <si>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</si>
  <si>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</si>
  <si>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</si>
  <si>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</si>
  <si>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</si>
  <si>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</si>
  <si>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</si>
  <si>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</si>
  <si>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</si>
  <si>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</si>
  <si>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</si>
  <si>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</si>
  <si>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</si>
  <si>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</si>
  <si>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</si>
  <si>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</si>
  <si>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</si>
  <si>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</si>
  <si>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</si>
  <si>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</si>
  <si>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</si>
  <si>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</si>
  <si>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</si>
  <si>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</si>
  <si>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</si>
  <si>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</si>
  <si>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</si>
  <si>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</si>
  <si>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</si>
  <si>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</si>
  <si>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</si>
  <si>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</si>
  <si>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</si>
  <si>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</si>
  <si>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</si>
  <si>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</si>
  <si>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</si>
  <si>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</si>
  <si>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</si>
  <si>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</si>
  <si>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</si>
  <si>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</si>
  <si>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</si>
  <si>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</si>
  <si>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</si>
  <si>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</si>
  <si>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</si>
  <si>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</si>
  <si>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</si>
  <si>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</si>
  <si>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</si>
  <si>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</si>
  <si>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</si>
  <si>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</si>
  <si>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</si>
  <si>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</si>
  <si>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</si>
  <si>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</si>
  <si>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</si>
  <si>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</si>
  <si>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</si>
  <si>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</si>
  <si>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</si>
  <si>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</si>
  <si>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</si>
  <si>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</si>
  <si>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</si>
  <si>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</si>
  <si>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</si>
  <si>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</si>
  <si>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</si>
  <si>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</si>
  <si>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</si>
  <si>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</si>
  <si>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</si>
  <si>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</si>
  <si>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</si>
  <si>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</si>
  <si>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</si>
  <si>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</si>
  <si>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</si>
  <si>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</si>
  <si>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</si>
  <si>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</si>
  <si>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</si>
  <si>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</si>
  <si>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</si>
  <si>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</si>
  <si>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</si>
  <si>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</si>
  <si>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</si>
  <si>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</si>
  <si>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</si>
  <si>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</si>
  <si>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</si>
  <si>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</si>
  <si>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</si>
  <si>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</si>
  <si>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</si>
  <si>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</si>
  <si>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</si>
  <si>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</si>
  <si>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</si>
  <si>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</si>
  <si>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</si>
  <si>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</si>
  <si>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</si>
  <si>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</si>
  <si>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</si>
  <si>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</si>
  <si>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</si>
  <si>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</si>
  <si>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</si>
  <si>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</si>
  <si>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</si>
  <si>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</si>
  <si>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</si>
  <si>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</si>
  <si>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</si>
  <si>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</si>
  <si>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</si>
  <si>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</si>
  <si>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</si>
  <si>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</si>
  <si>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</si>
  <si>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</si>
  <si>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</si>
  <si>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</si>
  <si>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</si>
  <si>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</si>
  <si>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</si>
  <si>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</si>
  <si>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</si>
  <si>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</si>
  <si>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</si>
  <si>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</si>
  <si>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</si>
  <si>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</si>
  <si>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</si>
  <si>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</si>
  <si>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</si>
  <si>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</si>
  <si>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</si>
  <si>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</si>
  <si>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</si>
  <si>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</si>
  <si>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</si>
  <si>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</si>
  <si>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</si>
  <si>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</si>
  <si>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</si>
  <si>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</si>
  <si>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</si>
  <si>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</si>
  <si>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</si>
  <si>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</si>
  <si>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</si>
  <si>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</si>
  <si>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</si>
  <si>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</si>
  <si>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</si>
  <si>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</si>
  <si>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</si>
  <si>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</si>
  <si>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</si>
  <si>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</si>
  <si>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</si>
  <si>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</si>
  <si>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</si>
  <si>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</si>
  <si>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</si>
  <si>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</si>
  <si>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</si>
  <si>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</si>
  <si>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</si>
  <si>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</si>
  <si>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</si>
  <si>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</si>
  <si>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</si>
  <si>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</si>
  <si>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</si>
  <si>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</si>
  <si>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</si>
  <si>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</si>
  <si>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</si>
  <si>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</si>
  <si>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</si>
  <si>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</si>
  <si>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</si>
  <si>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</si>
  <si>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</si>
  <si>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</si>
  <si>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</si>
  <si>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</si>
  <si>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</si>
  <si>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</si>
  <si>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</si>
  <si>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</si>
  <si>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</si>
  <si>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</si>
  <si>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</si>
  <si>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</si>
  <si>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</si>
  <si>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</si>
  <si>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</si>
  <si>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</si>
  <si>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</si>
  <si>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</si>
  <si>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</si>
  <si>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</si>
  <si>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</si>
  <si>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</si>
  <si>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</si>
  <si>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</si>
  <si>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</si>
  <si>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</si>
  <si>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</si>
  <si>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</si>
  <si>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</si>
  <si>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</si>
  <si>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</si>
  <si>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</si>
  <si>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</si>
  <si>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</si>
  <si>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</si>
  <si>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</si>
  <si>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</si>
  <si>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</si>
  <si>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</si>
  <si>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</si>
  <si>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</si>
  <si>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</si>
  <si>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</si>
  <si>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</si>
  <si>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</si>
  <si>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</si>
  <si>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</si>
  <si>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</si>
  <si>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</si>
  <si>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</si>
  <si>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</si>
  <si>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</si>
  <si>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</si>
  <si>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</si>
  <si>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</si>
  <si>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</si>
  <si>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</si>
  <si>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</si>
  <si>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</si>
  <si>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</si>
  <si>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</si>
  <si>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</si>
  <si>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</si>
  <si>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</si>
  <si>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</si>
  <si>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</si>
  <si>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</si>
  <si>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</si>
  <si>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</si>
  <si>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</si>
  <si>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</si>
  <si>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</si>
  <si>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</si>
  <si>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</si>
  <si>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</si>
  <si>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</si>
  <si>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</si>
  <si>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</si>
  <si>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</si>
  <si>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</si>
  <si>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</si>
  <si>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</si>
  <si>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</si>
  <si>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</si>
  <si>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</si>
  <si>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</si>
  <si>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</si>
  <si>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</si>
  <si>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</si>
  <si>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</si>
  <si>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</si>
  <si>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</si>
  <si>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</si>
  <si>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</si>
  <si>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</si>
  <si>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</si>
  <si>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</si>
  <si>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</si>
  <si>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</si>
  <si>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</si>
  <si>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</si>
  <si>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</si>
  <si>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</si>
  <si>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</si>
  <si>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</si>
  <si>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</si>
  <si>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</si>
  <si>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</si>
  <si>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</si>
  <si>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</si>
  <si>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</si>
  <si>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</si>
  <si>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</si>
  <si>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</si>
  <si>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</si>
  <si>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</si>
  <si>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</si>
  <si>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</si>
  <si>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</si>
  <si>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</si>
  <si>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</si>
  <si>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</si>
  <si>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</si>
  <si>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</si>
  <si>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</si>
  <si>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</si>
  <si>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</si>
  <si>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</si>
  <si>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</si>
  <si>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</si>
  <si>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</si>
  <si>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</si>
  <si>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</si>
  <si>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</si>
  <si>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</si>
  <si>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</si>
  <si>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</si>
  <si>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</si>
  <si>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</si>
  <si>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</si>
  <si>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</si>
  <si>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</si>
  <si>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</si>
  <si>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</si>
  <si>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</si>
  <si>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</si>
  <si>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</si>
  <si>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</si>
  <si>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</si>
  <si>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</si>
  <si>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</si>
  <si>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</si>
  <si>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</si>
  <si>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</si>
  <si>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</si>
  <si>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</si>
  <si>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</si>
  <si>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</si>
  <si>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</si>
  <si>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</si>
  <si>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</si>
  <si>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</si>
  <si>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</si>
  <si>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</si>
  <si>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</si>
  <si>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</si>
  <si>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</si>
  <si>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</si>
  <si>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</si>
  <si>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</si>
  <si>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</si>
  <si>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</si>
  <si>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</si>
  <si>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</si>
  <si>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</si>
  <si>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</si>
  <si>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</si>
  <si>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</si>
  <si>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</si>
  <si>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</si>
  <si>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</si>
  <si>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</si>
  <si>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</si>
  <si>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</si>
  <si>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</si>
  <si>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</si>
  <si>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</si>
  <si>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</si>
  <si>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</si>
  <si>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</si>
  <si>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</si>
  <si>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</si>
  <si>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</si>
  <si>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</si>
  <si>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</si>
  <si>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</si>
  <si>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</si>
  <si>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</si>
  <si>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</si>
  <si>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</si>
  <si>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</si>
  <si>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</si>
  <si>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</si>
  <si>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</si>
  <si>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</si>
  <si>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</si>
  <si>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</si>
  <si>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</si>
  <si>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</si>
  <si>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</si>
  <si>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</si>
  <si>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</si>
  <si>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</si>
  <si>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</si>
  <si>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</si>
  <si>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</si>
  <si>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</si>
  <si>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</si>
  <si>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</si>
  <si>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</si>
  <si>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</si>
  <si>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</si>
  <si>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</si>
  <si>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</si>
  <si>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</si>
  <si>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</si>
  <si>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</si>
  <si>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</si>
  <si>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</si>
  <si>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</si>
  <si>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</si>
  <si>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</si>
  <si>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</si>
  <si>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</si>
  <si>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</si>
  <si>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</si>
  <si>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</si>
  <si>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</si>
  <si>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</si>
  <si>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</si>
  <si>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</si>
  <si>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</si>
  <si>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</si>
  <si>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</si>
  <si>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</si>
  <si>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</si>
  <si>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</si>
  <si>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</si>
  <si>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</si>
  <si>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</si>
  <si>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</si>
  <si>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</si>
  <si>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</si>
  <si>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</si>
  <si>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</si>
  <si>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</si>
  <si>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</si>
  <si>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</si>
  <si>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</si>
  <si>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</si>
  <si>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</si>
  <si>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</si>
  <si>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</si>
  <si>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</si>
  <si>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</si>
  <si>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</si>
  <si>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</si>
  <si>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</si>
  <si>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</si>
  <si>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</si>
  <si>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</si>
  <si>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</si>
  <si>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</si>
  <si>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</si>
  <si>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</si>
  <si>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</si>
  <si>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</si>
  <si>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</si>
  <si>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</si>
  <si>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</si>
  <si>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</si>
  <si>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</si>
  <si>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</si>
  <si>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</si>
  <si>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</si>
  <si>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</si>
  <si>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</si>
  <si>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</si>
  <si>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</si>
  <si>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</si>
  <si>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</si>
  <si>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</si>
  <si>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</si>
  <si>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</si>
  <si>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</si>
  <si>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</si>
  <si>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</si>
  <si>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</si>
  <si>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</si>
  <si>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</si>
  <si>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</si>
  <si>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</si>
  <si>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</si>
  <si>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</si>
  <si>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</si>
  <si>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</si>
  <si>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</si>
  <si>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</si>
  <si>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</si>
  <si>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</si>
  <si>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</si>
  <si>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</si>
  <si>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</si>
  <si>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</si>
  <si>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</si>
  <si>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</si>
  <si>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</si>
  <si>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</si>
  <si>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</si>
  <si>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</si>
  <si>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</si>
  <si>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</si>
  <si>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</si>
  <si>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</si>
  <si>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</si>
  <si>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</si>
  <si>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</si>
  <si>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</si>
  <si>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</si>
  <si>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</si>
  <si>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</si>
  <si>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</si>
  <si>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</si>
  <si>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</si>
  <si>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</si>
  <si>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</si>
  <si>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</si>
  <si>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</si>
  <si>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</si>
  <si>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</si>
  <si>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</si>
  <si>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</si>
  <si>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</si>
  <si>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</si>
  <si>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</si>
  <si>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</si>
  <si>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</si>
  <si>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</si>
  <si>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</si>
  <si>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</si>
  <si>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</si>
  <si>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</si>
  <si>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</si>
  <si>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</si>
  <si>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</si>
  <si>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</si>
  <si>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</si>
  <si>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</si>
  <si>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</si>
  <si>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</si>
  <si>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</si>
  <si>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</si>
  <si>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</si>
  <si>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</si>
  <si>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</si>
  <si>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</si>
  <si>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</si>
  <si>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</si>
  <si>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</si>
  <si>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</si>
  <si>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</si>
  <si>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</si>
  <si>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</si>
  <si>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</si>
  <si>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</si>
  <si>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</si>
  <si>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</si>
  <si>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</si>
  <si>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</si>
  <si>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</si>
  <si>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</si>
  <si>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</si>
  <si>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</si>
  <si>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</si>
  <si>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</si>
  <si>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</si>
  <si>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</si>
  <si>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</si>
  <si>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</si>
  <si>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</si>
  <si>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</si>
  <si>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</si>
  <si>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</si>
  <si>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</si>
  <si>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</si>
  <si>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</si>
  <si>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</si>
  <si>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</si>
  <si>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</si>
  <si>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</si>
  <si>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</si>
  <si>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</si>
  <si>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</si>
  <si>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</si>
  <si>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</si>
  <si>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</si>
  <si>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</si>
  <si>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</si>
  <si>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</si>
  <si>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</si>
  <si>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</si>
  <si>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</si>
  <si>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</si>
  <si>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</si>
  <si>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</si>
  <si>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</si>
  <si>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</si>
  <si>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</si>
  <si>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</si>
  <si>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</si>
  <si>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</si>
  <si>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</si>
  <si>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</si>
  <si>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</si>
  <si>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</si>
  <si>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</si>
  <si>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</si>
  <si>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</si>
  <si>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</si>
  <si>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</si>
  <si>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</si>
  <si>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</si>
  <si>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</si>
  <si>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</si>
  <si>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</si>
  <si>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</si>
  <si>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</si>
  <si>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</si>
  <si>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</si>
  <si>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</si>
  <si>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</si>
  <si>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</si>
  <si>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</si>
  <si>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</si>
  <si>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</si>
  <si>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</si>
  <si>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</si>
  <si>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</si>
  <si>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</si>
  <si>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</si>
  <si>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</si>
  <si>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</si>
  <si>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</si>
  <si>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</si>
  <si>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</si>
  <si>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</si>
  <si>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</si>
  <si>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</si>
  <si>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</si>
  <si>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</si>
  <si>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</si>
  <si>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</si>
  <si>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</si>
  <si>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</si>
  <si>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</si>
  <si>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</si>
  <si>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</si>
  <si>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</si>
  <si>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</si>
  <si>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</si>
  <si>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</si>
  <si>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</si>
  <si>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</si>
  <si>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</si>
  <si>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</si>
  <si>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</si>
  <si>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</si>
  <si>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</si>
  <si>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</si>
  <si>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</si>
  <si>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</si>
  <si>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</si>
  <si>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</si>
  <si>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</si>
  <si>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</si>
  <si>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</si>
  <si>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</si>
  <si>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</si>
  <si>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</si>
  <si>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</si>
  <si>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</si>
  <si>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</si>
  <si>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</si>
  <si>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</si>
  <si>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</si>
  <si>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</si>
  <si>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</si>
  <si>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</si>
  <si>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</si>
  <si>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</si>
  <si>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</si>
  <si>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</si>
  <si>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</si>
  <si>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</si>
  <si>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</si>
  <si>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</si>
  <si>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</si>
  <si>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</si>
  <si>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</si>
  <si>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</si>
  <si>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</si>
  <si>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</si>
  <si>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</si>
  <si>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</si>
  <si>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</si>
  <si>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</si>
  <si>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</si>
  <si>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</si>
  <si>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</si>
  <si>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</si>
  <si>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</si>
  <si>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</si>
  <si>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</si>
  <si>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</si>
  <si>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</si>
  <si>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</si>
  <si>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</si>
  <si>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</si>
  <si>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</si>
  <si>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</si>
  <si>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</si>
  <si>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</si>
  <si>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</si>
  <si>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</si>
  <si>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</si>
  <si>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</si>
  <si>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</si>
  <si>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</si>
  <si>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</si>
  <si>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</si>
  <si>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</si>
  <si>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</si>
  <si>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</si>
  <si>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</si>
  <si>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</si>
  <si>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</si>
  <si>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</si>
  <si>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</si>
  <si>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</si>
  <si>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</si>
  <si>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</si>
  <si>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</si>
  <si>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</si>
  <si>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</si>
  <si>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</si>
  <si>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</si>
  <si>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</si>
  <si>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</si>
  <si>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</si>
  <si>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</si>
  <si>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</si>
  <si>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</si>
  <si>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</si>
  <si>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</si>
  <si>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</si>
  <si>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</si>
  <si>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</si>
  <si>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</si>
  <si>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</si>
  <si>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</si>
  <si>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</si>
  <si>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</si>
  <si>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</si>
  <si>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</si>
  <si>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</si>
  <si>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</si>
  <si>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</si>
  <si>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</si>
  <si>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</si>
  <si>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</si>
  <si>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</si>
  <si>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</si>
  <si>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</si>
  <si>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</si>
  <si>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</si>
  <si>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</si>
  <si>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</si>
  <si>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</si>
  <si>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</si>
  <si>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</si>
  <si>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</si>
  <si>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</si>
  <si>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</si>
  <si>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</si>
  <si>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</si>
  <si>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</si>
  <si>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</si>
  <si>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</si>
  <si>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</si>
  <si>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</si>
  <si>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</si>
  <si>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</si>
  <si>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</si>
  <si>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</si>
  <si>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</si>
  <si>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</si>
  <si>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</si>
  <si>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</si>
  <si>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</si>
  <si>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</si>
  <si>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</si>
  <si>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</si>
  <si>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</si>
  <si>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</si>
  <si>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</si>
  <si>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</si>
  <si>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</si>
  <si>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</si>
  <si>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</si>
  <si>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</si>
  <si>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</si>
  <si>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</si>
  <si>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</si>
  <si>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</si>
  <si>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</si>
  <si>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</si>
  <si>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</si>
  <si>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</si>
  <si>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</si>
  <si>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</si>
  <si>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</si>
  <si>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</si>
  <si>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</si>
  <si>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</si>
  <si>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</si>
  <si>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</si>
  <si>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</si>
  <si>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</si>
  <si>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</si>
  <si>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</si>
  <si>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</si>
  <si>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</si>
  <si>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</si>
  <si>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</si>
  <si>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</si>
  <si>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</si>
  <si>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</si>
  <si>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</si>
  <si>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</si>
  <si>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</si>
  <si>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</si>
  <si>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</si>
  <si>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</si>
  <si>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</si>
  <si>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</si>
  <si>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</si>
  <si>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</si>
  <si>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</si>
  <si>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</si>
  <si>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</si>
  <si>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</si>
  <si>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</si>
  <si>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</si>
  <si>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</si>
  <si>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</si>
  <si>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</si>
  <si>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</si>
  <si>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</si>
  <si>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</si>
  <si>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</si>
  <si>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</si>
  <si>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</si>
  <si>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</si>
  <si>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</si>
  <si>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</si>
  <si>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</si>
  <si>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</si>
  <si>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</si>
  <si>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</si>
  <si>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</si>
  <si>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</si>
  <si>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</si>
  <si>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</si>
  <si>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</si>
  <si>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</si>
  <si>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</si>
  <si>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</si>
  <si>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</si>
  <si>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</si>
  <si>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</si>
  <si>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</si>
  <si>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</si>
  <si>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</si>
  <si>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</si>
  <si>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</si>
  <si>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</si>
  <si>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</si>
  <si>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</si>
  <si>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</si>
  <si>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</si>
  <si>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</si>
  <si>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</si>
  <si>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</si>
  <si>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</si>
  <si>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</si>
  <si>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</si>
  <si>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</si>
  <si>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</si>
  <si>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</si>
  <si>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</si>
  <si>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</si>
  <si>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</si>
  <si>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</si>
  <si>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</si>
  <si>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</si>
  <si>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</si>
  <si>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</si>
  <si>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</si>
  <si>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</si>
  <si>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</si>
  <si>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</si>
  <si>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</si>
  <si>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</si>
  <si>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</si>
  <si>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</si>
  <si>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</si>
  <si>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</si>
  <si>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</si>
  <si>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</si>
  <si>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</si>
  <si>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</si>
  <si>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</si>
  <si>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</si>
  <si>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</si>
  <si>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</si>
  <si>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</si>
  <si>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</si>
  <si>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</si>
  <si>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</si>
  <si>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</si>
  <si>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</si>
  <si>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</si>
  <si>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</si>
  <si>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</si>
  <si>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</si>
  <si>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</si>
  <si>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</si>
  <si>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</si>
  <si>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</si>
  <si>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</si>
  <si>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</si>
  <si>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</si>
  <si>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</si>
  <si>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</si>
  <si>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</si>
  <si>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</si>
  <si>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</si>
  <si>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</si>
  <si>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</si>
  <si>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</si>
  <si>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</si>
  <si>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</si>
  <si>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</si>
  <si>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</si>
  <si>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</si>
  <si>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</si>
  <si>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</si>
  <si>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</si>
  <si>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</si>
  <si>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</si>
  <si>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</si>
  <si>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</si>
  <si>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</si>
  <si>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</si>
  <si>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</si>
  <si>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</si>
  <si>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</si>
  <si>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</si>
  <si>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</si>
  <si>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</si>
  <si>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</si>
  <si>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</si>
  <si>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</si>
  <si>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</si>
  <si>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</si>
  <si>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</si>
  <si>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</si>
  <si>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</si>
  <si>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</si>
  <si>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</si>
  <si>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</si>
  <si>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</si>
  <si>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</si>
  <si>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</si>
  <si>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</si>
  <si>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</si>
  <si>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</si>
  <si>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</si>
  <si>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</si>
  <si>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</si>
  <si>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</si>
  <si>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</si>
  <si>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</si>
  <si>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</si>
  <si>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</si>
  <si>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</si>
  <si>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</si>
  <si>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</si>
  <si>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</si>
  <si>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</si>
  <si>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</si>
  <si>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</si>
  <si>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</si>
  <si>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</si>
  <si>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</si>
  <si>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</si>
  <si>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</si>
  <si>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</si>
  <si>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</si>
  <si>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</si>
  <si>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</si>
  <si>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</si>
  <si>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</si>
  <si>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</si>
  <si>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</si>
  <si>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</si>
  <si>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</si>
  <si>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</si>
  <si>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</si>
  <si>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</si>
  <si>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</si>
  <si>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</si>
  <si>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</si>
  <si>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</si>
  <si>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</si>
  <si>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</si>
  <si>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</si>
  <si>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</si>
  <si>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</si>
  <si>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</si>
  <si>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</si>
  <si>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</si>
  <si>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</si>
  <si>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</si>
  <si>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</si>
  <si>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</si>
  <si>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</si>
  <si>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</si>
  <si>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</si>
  <si>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</si>
  <si>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</si>
  <si>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</si>
  <si>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</si>
  <si>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</si>
  <si>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</si>
  <si>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</si>
  <si>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</si>
  <si>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</si>
  <si>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</si>
  <si>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</si>
  <si>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</si>
  <si>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</si>
  <si>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</si>
  <si>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</si>
  <si>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</si>
  <si>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</si>
  <si>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</si>
  <si>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</si>
  <si>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</si>
  <si>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</si>
  <si>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</si>
  <si>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</si>
  <si>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</si>
  <si>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</si>
  <si>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</si>
  <si>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</si>
  <si>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</si>
  <si>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</si>
  <si>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</si>
  <si>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</si>
  <si>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</si>
  <si>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</si>
  <si>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</si>
  <si>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</si>
  <si>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</si>
  <si>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</si>
  <si>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</si>
  <si>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</si>
  <si>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</si>
  <si>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</si>
  <si>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</si>
  <si>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</si>
  <si>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</si>
  <si>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</si>
  <si>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</si>
  <si>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</si>
  <si>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</si>
  <si>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</si>
  <si>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</si>
  <si>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</si>
  <si>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</si>
  <si>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</si>
  <si>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</si>
  <si>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</si>
  <si>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</si>
  <si>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</si>
  <si>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</si>
  <si>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</si>
  <si>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</si>
  <si>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</si>
  <si>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</si>
  <si>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</si>
  <si>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</si>
  <si>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</si>
  <si>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</si>
  <si>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</si>
  <si>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</si>
  <si>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</si>
  <si>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</si>
  <si>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</si>
  <si>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</si>
  <si>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</si>
  <si>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</si>
  <si>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</si>
  <si>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</si>
  <si>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</si>
  <si>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</si>
  <si>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</si>
  <si>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</si>
  <si>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</si>
  <si>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</si>
  <si>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</si>
  <si>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</si>
  <si>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</si>
  <si>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</si>
  <si>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</si>
  <si>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</si>
  <si>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</si>
  <si>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</si>
  <si>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</si>
  <si>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</si>
  <si>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</si>
  <si>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</si>
  <si>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</si>
  <si>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</si>
  <si>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</si>
  <si>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</si>
  <si>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</si>
  <si>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</si>
  <si>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</si>
  <si>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</si>
  <si>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</si>
  <si>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</si>
  <si>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</si>
  <si>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</si>
  <si>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</si>
  <si>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</si>
  <si>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</si>
  <si>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</si>
  <si>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</si>
  <si>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</si>
  <si>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</si>
  <si>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</si>
  <si>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</si>
  <si>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</si>
  <si>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</si>
  <si>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</si>
  <si>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</si>
  <si>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</si>
  <si>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</si>
  <si>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</si>
  <si>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</si>
  <si>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</si>
  <si>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</si>
  <si>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</si>
  <si>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</si>
  <si>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</si>
  <si>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</si>
  <si>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</si>
  <si>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</si>
  <si>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</si>
  <si>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</si>
  <si>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</si>
  <si>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</si>
  <si>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</si>
  <si>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</si>
  <si>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</si>
  <si>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</si>
  <si>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</si>
  <si>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</si>
  <si>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</si>
  <si>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</si>
  <si>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</si>
  <si>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</si>
  <si>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</si>
  <si>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</si>
  <si>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</si>
  <si>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</si>
  <si>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</si>
  <si>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</si>
  <si>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</si>
  <si>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</si>
  <si>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</si>
  <si>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</si>
  <si>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</si>
  <si>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</si>
  <si>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</si>
  <si>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</si>
  <si>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</si>
  <si>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</si>
  <si>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</si>
  <si>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</si>
  <si>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</si>
  <si>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</si>
  <si>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</si>
  <si>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</si>
  <si>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</si>
  <si>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</si>
  <si>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</si>
  <si>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</si>
  <si>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</si>
  <si>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</si>
  <si>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</si>
  <si>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</si>
  <si>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</si>
  <si>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</si>
  <si>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</si>
  <si>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</si>
  <si>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</si>
  <si>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</si>
  <si>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</si>
  <si>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</si>
  <si>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</si>
  <si>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</si>
  <si>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</si>
  <si>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</si>
  <si>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</si>
  <si>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</si>
  <si>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</si>
  <si>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</si>
  <si>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</si>
  <si>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</si>
  <si>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</si>
  <si>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</si>
  <si>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</si>
  <si>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</si>
  <si>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</si>
  <si>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</si>
  <si>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</si>
  <si>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</si>
  <si>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</si>
  <si>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</si>
  <si>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</si>
  <si>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</si>
  <si>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</si>
  <si>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</si>
  <si>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</si>
  <si>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</si>
  <si>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</si>
  <si>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</si>
  <si>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</si>
  <si>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</si>
  <si>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</si>
  <si>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</si>
  <si>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</si>
  <si>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</si>
  <si>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</si>
  <si>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</si>
  <si>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</si>
  <si>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</si>
  <si>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</si>
  <si>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</si>
  <si>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</si>
  <si>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</si>
  <si>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</si>
  <si>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</si>
  <si>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</si>
  <si>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</si>
  <si>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</si>
  <si>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</si>
  <si>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</si>
  <si>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</si>
  <si>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</si>
  <si>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</si>
  <si>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</si>
  <si>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</si>
  <si>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</si>
  <si>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</si>
  <si>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</si>
  <si>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</si>
  <si>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</si>
  <si>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</si>
  <si>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</si>
  <si>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</si>
  <si>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</si>
  <si>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</si>
  <si>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</si>
  <si>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</si>
  <si>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</si>
  <si>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</si>
  <si>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</si>
  <si>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</si>
  <si>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</si>
  <si>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</si>
  <si>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</si>
  <si>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</si>
  <si>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</si>
  <si>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</si>
  <si>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</si>
  <si>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</si>
  <si>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</si>
  <si>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</si>
  <si>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</si>
  <si>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</si>
  <si>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</si>
  <si>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</si>
  <si>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</si>
  <si>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</si>
  <si>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</si>
  <si>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</si>
  <si>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</si>
  <si>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</si>
  <si>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</si>
  <si>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</si>
  <si>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</si>
  <si>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</si>
  <si>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</si>
  <si>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</si>
  <si>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</si>
  <si>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</si>
  <si>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</si>
  <si>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</si>
  <si>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</si>
  <si>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</si>
  <si>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</si>
  <si>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</si>
  <si>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</si>
  <si>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</si>
  <si>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</si>
  <si>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</si>
  <si>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</si>
  <si>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</si>
  <si>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</si>
  <si>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</si>
  <si>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</si>
  <si>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</si>
  <si>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</si>
  <si>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</si>
  <si>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</si>
  <si>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</si>
  <si>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</si>
  <si>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</si>
  <si>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</si>
  <si>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</si>
  <si>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</si>
  <si>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</si>
  <si>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</si>
  <si>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</si>
  <si>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</si>
  <si>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</si>
  <si>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</si>
  <si>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</si>
  <si>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</si>
  <si>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</si>
  <si>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</si>
  <si>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</si>
  <si>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</si>
  <si>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</si>
  <si>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</si>
  <si>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</si>
  <si>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</si>
  <si>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</si>
  <si>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</si>
  <si>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</si>
  <si>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</si>
  <si>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</si>
  <si>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</si>
  <si>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</si>
  <si>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</si>
  <si>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</si>
  <si>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</si>
  <si>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</si>
  <si>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</si>
  <si>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</si>
  <si>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</si>
  <si>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</si>
  <si>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</si>
  <si>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</si>
  <si>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</si>
  <si>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</si>
  <si>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</si>
  <si>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</si>
  <si>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</si>
  <si>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</si>
  <si>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</si>
  <si>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</si>
  <si>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</si>
  <si>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</si>
  <si>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</si>
  <si>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</si>
  <si>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</si>
  <si>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</si>
  <si>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</si>
  <si>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</si>
  <si>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</si>
  <si>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</si>
  <si>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</si>
  <si>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</si>
  <si>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</si>
  <si>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</si>
  <si>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</si>
  <si>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</si>
  <si>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</si>
  <si>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</si>
  <si>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</si>
  <si>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</si>
  <si>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</si>
  <si>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</si>
  <si>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</si>
  <si>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</si>
  <si>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</si>
  <si>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</si>
  <si>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</si>
  <si>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</si>
  <si>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</si>
  <si>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</si>
  <si>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</si>
  <si>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</si>
  <si>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</si>
  <si>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</si>
  <si>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</si>
  <si>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</si>
  <si>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</si>
  <si>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</si>
  <si>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</si>
  <si>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</si>
  <si>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</si>
  <si>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</si>
  <si>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</si>
  <si>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</si>
  <si>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</si>
  <si>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</si>
  <si>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</si>
  <si>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</si>
  <si>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</si>
  <si>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</si>
  <si>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</si>
  <si>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</si>
  <si>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</si>
  <si>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</si>
  <si>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</si>
  <si>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</si>
  <si>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</si>
  <si>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</si>
  <si>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</si>
  <si>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</si>
  <si>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</si>
  <si>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</si>
  <si>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</si>
  <si>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</si>
  <si>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</si>
  <si>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</si>
  <si>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</si>
  <si>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</si>
  <si>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</si>
  <si>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</si>
  <si>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</si>
  <si>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</si>
  <si>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</si>
  <si>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</si>
  <si>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</si>
  <si>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</si>
  <si>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</si>
  <si>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</si>
  <si>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</si>
  <si>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</si>
  <si>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</si>
  <si>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</si>
  <si>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</si>
  <si>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</si>
  <si>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</si>
  <si>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</si>
  <si>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</si>
  <si>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</si>
  <si>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</si>
  <si>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</si>
  <si>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</si>
  <si>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</si>
  <si>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</si>
  <si>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</si>
  <si>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</si>
  <si>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</si>
  <si>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</si>
  <si>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</si>
  <si>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</si>
  <si>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</si>
  <si>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</si>
  <si>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</si>
  <si>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</si>
  <si>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</si>
  <si>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</si>
  <si>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</si>
  <si>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</si>
  <si>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</si>
  <si>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</si>
  <si>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</si>
  <si>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</si>
  <si>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</si>
  <si>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</si>
  <si>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</si>
  <si>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</si>
  <si>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</si>
  <si>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</si>
  <si>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</si>
  <si>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</si>
  <si>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</si>
  <si>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</si>
  <si>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</si>
  <si>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</si>
  <si>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</si>
  <si>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</si>
  <si>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</si>
  <si>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</si>
  <si>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</si>
  <si>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</si>
  <si>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</si>
  <si>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</si>
  <si>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</si>
  <si>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</si>
  <si>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</si>
  <si>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</si>
  <si>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</si>
  <si>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</si>
  <si>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</si>
  <si>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</si>
  <si>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</si>
  <si>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</si>
  <si>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</si>
  <si>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</si>
  <si>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</si>
  <si>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</si>
  <si>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</si>
  <si>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</si>
  <si>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</si>
  <si>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</si>
  <si>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</si>
  <si>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</si>
  <si>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</si>
  <si>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</si>
  <si>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</si>
  <si>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</si>
  <si>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</si>
  <si>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</si>
  <si>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</si>
  <si>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</si>
  <si>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</si>
  <si>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</si>
  <si>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</si>
  <si>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</si>
  <si>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</si>
  <si>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</si>
  <si>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</si>
  <si>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</si>
  <si>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</si>
  <si>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</si>
  <si>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</si>
  <si>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</si>
  <si>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</si>
  <si>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</si>
  <si>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</si>
  <si>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</si>
  <si>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</si>
  <si>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</si>
  <si>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</si>
  <si>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</si>
  <si>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</si>
  <si>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</si>
  <si>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</si>
  <si>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</si>
  <si>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</si>
  <si>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</si>
  <si>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</si>
  <si>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</si>
  <si>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</si>
  <si>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</si>
  <si>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</si>
  <si>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</si>
  <si>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</si>
  <si>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</si>
  <si>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</si>
  <si>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</si>
  <si>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</si>
  <si>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</si>
  <si>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</si>
  <si>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</si>
  <si>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</si>
  <si>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</si>
  <si>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</si>
  <si>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</si>
  <si>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</si>
  <si>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</si>
  <si>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</si>
  <si>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</si>
  <si>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</si>
  <si>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</si>
  <si>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</si>
  <si>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</si>
  <si>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</si>
  <si>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</si>
  <si>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</si>
  <si>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</si>
  <si>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</si>
  <si>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</si>
  <si>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</si>
  <si>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</si>
  <si>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</si>
  <si>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</si>
  <si>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</si>
  <si>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</si>
  <si>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</si>
  <si>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</si>
  <si>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</si>
  <si>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</si>
  <si>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</si>
  <si>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</si>
  <si>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</si>
  <si>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</si>
  <si>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</si>
  <si>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</si>
  <si>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</si>
  <si>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</si>
  <si>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</si>
  <si>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</si>
  <si>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</si>
  <si>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</si>
  <si>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</si>
  <si>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</si>
  <si>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</si>
  <si>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</si>
  <si>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</si>
  <si>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</si>
  <si>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</si>
  <si>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</si>
  <si>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</si>
  <si>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</si>
  <si>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</si>
  <si>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</si>
  <si>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</si>
  <si>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</si>
  <si>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</si>
  <si>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</si>
  <si>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</si>
  <si>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</si>
  <si>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</si>
  <si>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</si>
  <si>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</si>
  <si>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</si>
  <si>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</si>
  <si>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</si>
  <si>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</si>
  <si>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</si>
  <si>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</si>
  <si>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</si>
  <si>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</si>
  <si>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</si>
  <si>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</si>
  <si>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</si>
  <si>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</si>
  <si>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</si>
  <si>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</si>
  <si>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</si>
  <si>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</si>
  <si>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</si>
  <si>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</si>
  <si>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</si>
  <si>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</si>
  <si>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</si>
  <si>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</si>
  <si>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</si>
  <si>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</si>
  <si>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</si>
  <si>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</si>
  <si>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</si>
  <si>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</si>
  <si>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</si>
  <si>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</si>
  <si>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</si>
  <si>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</si>
  <si>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</si>
  <si>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</si>
  <si>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</si>
  <si>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</si>
  <si>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</si>
  <si>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</si>
  <si>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</si>
  <si>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</si>
  <si>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</si>
  <si>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</si>
  <si>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</si>
  <si>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</si>
  <si>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</si>
  <si>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</si>
  <si>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</si>
  <si>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</si>
  <si>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</si>
  <si>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</si>
  <si>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</si>
  <si>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</si>
  <si>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</si>
  <si>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</si>
  <si>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</si>
  <si>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</si>
  <si>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</si>
  <si>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</si>
  <si>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</si>
  <si>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</si>
  <si>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</si>
  <si>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</si>
  <si>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</si>
  <si>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</si>
  <si>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</si>
  <si>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</si>
  <si>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</si>
  <si>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</si>
  <si>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</si>
  <si>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</si>
  <si>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</si>
  <si>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</si>
  <si>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</si>
  <si>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</si>
  <si>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</si>
  <si>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</si>
  <si>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</si>
  <si>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</si>
  <si>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</si>
  <si>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</si>
  <si>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</si>
  <si>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</si>
  <si>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</si>
  <si>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</si>
  <si>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</si>
  <si>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</si>
  <si>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</si>
  <si>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</si>
  <si>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</si>
  <si>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</si>
  <si>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</si>
  <si>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</si>
  <si>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</si>
  <si>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</si>
  <si>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</si>
  <si>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</si>
  <si>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</si>
  <si>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</si>
  <si>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</si>
  <si>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</si>
  <si>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</si>
  <si>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</si>
  <si>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</si>
  <si>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</si>
  <si>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</si>
  <si>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</si>
  <si>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</si>
  <si>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</si>
  <si>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</si>
  <si>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</si>
  <si>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</si>
  <si>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</si>
  <si>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</si>
  <si>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</si>
  <si>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</si>
  <si>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</si>
  <si>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</si>
  <si>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</si>
  <si>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</si>
  <si>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</si>
  <si>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</si>
  <si>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</si>
  <si>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</si>
  <si>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</si>
  <si>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</si>
  <si>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</si>
  <si>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</si>
  <si>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</si>
  <si>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</si>
  <si>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</si>
  <si>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</si>
  <si>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</si>
  <si>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</si>
  <si>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</si>
  <si>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</si>
  <si>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</si>
  <si>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</si>
  <si>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</si>
  <si>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</si>
  <si>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</si>
  <si>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</si>
  <si>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</si>
  <si>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</si>
  <si>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</si>
  <si>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</si>
  <si>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</si>
  <si>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</si>
  <si>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</si>
  <si>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</si>
  <si>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</si>
  <si>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</si>
  <si>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</si>
  <si>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</si>
  <si>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</si>
  <si>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</si>
  <si>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</si>
  <si>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</si>
  <si>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</si>
  <si>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</si>
  <si>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</si>
  <si>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</si>
  <si>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</si>
  <si>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</si>
  <si>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</si>
  <si>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</si>
  <si>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</si>
  <si>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</si>
  <si>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</si>
  <si>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</si>
  <si>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</si>
  <si>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</si>
  <si>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</si>
  <si>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</si>
  <si>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</si>
  <si>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</si>
  <si>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</si>
  <si>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</si>
  <si>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</si>
  <si>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</si>
  <si>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</si>
  <si>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</si>
  <si>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</si>
  <si>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</si>
  <si>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</si>
  <si>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</si>
  <si>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</si>
  <si>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</si>
  <si>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</si>
  <si>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</si>
  <si>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</si>
  <si>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</si>
  <si>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</si>
  <si>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</si>
  <si>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</si>
  <si>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</si>
  <si>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</si>
  <si>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</si>
  <si>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</si>
  <si>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</si>
  <si>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</si>
  <si>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</si>
  <si>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</si>
  <si>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</si>
  <si>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</si>
  <si>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</si>
  <si>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</si>
  <si>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</si>
  <si>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</si>
  <si>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</si>
  <si>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</si>
  <si>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</si>
  <si>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</si>
  <si>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</si>
  <si>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</si>
  <si>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</si>
  <si>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</si>
  <si>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</si>
  <si>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</si>
  <si>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</si>
  <si>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</si>
  <si>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</si>
  <si>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</si>
  <si>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</si>
  <si>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</si>
  <si>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</si>
  <si>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</si>
  <si>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</si>
  <si>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</si>
  <si>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</si>
  <si>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</si>
  <si>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</si>
  <si>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</si>
  <si>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</si>
  <si>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</si>
  <si>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</si>
  <si>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</si>
  <si>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</si>
  <si>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</si>
  <si>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</si>
  <si>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</si>
  <si>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</si>
  <si>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</si>
  <si>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</si>
  <si>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</si>
  <si>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</si>
  <si>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</si>
  <si>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</si>
  <si>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</si>
  <si>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</si>
  <si>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</si>
  <si>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</si>
  <si>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</si>
  <si>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</si>
  <si>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</si>
  <si>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</si>
  <si>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</si>
  <si>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</si>
  <si>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</si>
  <si>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</si>
  <si>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</si>
  <si>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</si>
  <si>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</si>
  <si>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</si>
  <si>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</si>
  <si>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</si>
  <si>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</si>
  <si>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</si>
  <si>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</si>
  <si>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</si>
  <si>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</si>
  <si>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</si>
  <si>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</si>
  <si>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</si>
  <si>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</si>
  <si>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</si>
  <si>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</si>
  <si>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</si>
  <si>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</si>
  <si>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</si>
  <si>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</si>
  <si>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</si>
  <si>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</si>
  <si>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</si>
  <si>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</si>
  <si>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</si>
  <si>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</si>
  <si>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</si>
  <si>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</si>
  <si>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</si>
  <si>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</si>
  <si>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</si>
  <si>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</si>
  <si>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</si>
  <si>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</si>
  <si>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</si>
  <si>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</si>
  <si>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</si>
  <si>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</si>
  <si>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</si>
  <si>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</si>
  <si>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</si>
  <si>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</si>
  <si>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</si>
  <si>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</si>
  <si>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</si>
  <si>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</si>
  <si>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</si>
  <si>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</si>
  <si>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</si>
  <si>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</si>
  <si>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</si>
  <si>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</si>
  <si>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</si>
  <si>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</si>
  <si>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</si>
  <si>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</si>
  <si>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</si>
  <si>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</si>
  <si>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</si>
  <si>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</si>
  <si>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</si>
  <si>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</si>
  <si>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</si>
  <si>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</si>
  <si>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</si>
  <si>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</si>
  <si>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</si>
  <si>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</si>
  <si>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</si>
  <si>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</si>
  <si>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</si>
  <si>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</si>
  <si>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</si>
  <si>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</si>
  <si>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</si>
  <si>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</si>
  <si>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</si>
  <si>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</si>
  <si>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</si>
  <si>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</si>
  <si>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</si>
  <si>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</si>
  <si>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</si>
  <si>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</si>
  <si>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</si>
  <si>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</si>
  <si>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</si>
  <si>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</si>
  <si>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</si>
  <si>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</si>
  <si>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</si>
  <si>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</si>
  <si>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</si>
  <si>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</si>
  <si>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</si>
  <si>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</si>
  <si>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</si>
  <si>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</si>
  <si>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</si>
  <si>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</si>
  <si>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</si>
  <si>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</si>
  <si>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</si>
  <si>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</si>
  <si>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</si>
  <si>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</si>
  <si>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</si>
  <si>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</si>
  <si>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</si>
  <si>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</si>
  <si>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</si>
  <si>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</si>
  <si>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</si>
  <si>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</si>
  <si>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</si>
  <si>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</si>
  <si>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</si>
  <si>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</si>
  <si>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</si>
  <si>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</si>
  <si>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</si>
  <si>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</si>
  <si>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</si>
  <si>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</si>
  <si>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</si>
  <si>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</si>
  <si>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</si>
  <si>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</si>
  <si>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</si>
  <si>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</si>
  <si>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</si>
  <si>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</si>
  <si>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</si>
  <si>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</si>
  <si>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</si>
  <si>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</si>
  <si>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</si>
  <si>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</si>
  <si>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</si>
  <si>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</si>
  <si>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</si>
  <si>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</si>
  <si>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</si>
  <si>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</si>
  <si>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</si>
  <si>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</si>
  <si>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</si>
  <si>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</si>
  <si>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</si>
  <si>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</si>
  <si>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</si>
  <si>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</si>
  <si>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</si>
  <si>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</si>
  <si>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</si>
  <si>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</si>
  <si>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</si>
  <si>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</si>
  <si>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</si>
  <si>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</si>
  <si>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</si>
  <si>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</si>
  <si>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</si>
  <si>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</si>
  <si>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</si>
  <si>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</si>
  <si>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</si>
  <si>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</si>
  <si>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</si>
  <si>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</si>
  <si>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</si>
  <si>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</si>
  <si>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</si>
  <si>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</si>
  <si>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</si>
  <si>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</si>
  <si>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</si>
  <si>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</si>
  <si>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</si>
  <si>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</si>
  <si>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</si>
  <si>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</si>
  <si>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</si>
  <si>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</si>
  <si>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</si>
  <si>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</si>
  <si>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</si>
  <si>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</si>
  <si>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</si>
  <si>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</si>
  <si>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</si>
  <si>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</si>
  <si>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</si>
  <si>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</si>
  <si>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</si>
  <si>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</si>
  <si>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</si>
  <si>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</si>
  <si>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</si>
  <si>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</si>
  <si>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</si>
  <si>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</si>
  <si>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</si>
  <si>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</si>
  <si>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</si>
  <si>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</si>
  <si>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</si>
  <si>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</si>
  <si>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</si>
  <si>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</si>
  <si>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</si>
  <si>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</si>
  <si>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</si>
  <si>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</si>
  <si>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</si>
  <si>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</si>
  <si>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</si>
  <si>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</si>
  <si>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</si>
  <si>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</si>
  <si>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</si>
  <si>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</si>
  <si>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</si>
  <si>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</si>
  <si>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</si>
  <si>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</si>
  <si>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</si>
  <si>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</si>
  <si>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</si>
  <si>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</si>
  <si>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</si>
  <si>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</si>
  <si>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</si>
  <si>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</si>
  <si>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</si>
  <si>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</si>
  <si>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</si>
  <si>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</si>
  <si>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</si>
  <si>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</si>
  <si>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</si>
  <si>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</si>
  <si>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</si>
  <si>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</si>
  <si>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</si>
  <si>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</si>
  <si>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</si>
  <si>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</si>
  <si>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</si>
  <si>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</si>
  <si>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</si>
  <si>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</si>
  <si>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</si>
  <si>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</si>
  <si>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</si>
  <si>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</si>
  <si>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</si>
  <si>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</si>
  <si>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</si>
  <si>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</si>
  <si>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</si>
  <si>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</si>
  <si>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</si>
  <si>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</si>
  <si>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</si>
  <si>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</si>
  <si>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</si>
  <si>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</si>
  <si>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</si>
  <si>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</si>
  <si>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</si>
  <si>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</si>
  <si>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</si>
  <si>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</si>
  <si>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</si>
  <si>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</si>
  <si>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</si>
  <si>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</si>
  <si>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</si>
  <si>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</si>
  <si>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</si>
  <si>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</si>
  <si>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</si>
  <si>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</si>
  <si>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</si>
  <si>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</si>
  <si>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</si>
  <si>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</si>
  <si>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</si>
  <si>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</si>
  <si>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</si>
  <si>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</si>
  <si>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</si>
  <si>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</si>
  <si>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</si>
  <si>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</si>
  <si>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</si>
  <si>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</si>
  <si>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</si>
  <si>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</si>
  <si>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</si>
  <si>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</si>
  <si>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</si>
  <si>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</si>
  <si>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</si>
  <si>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</si>
  <si>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</si>
  <si>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</si>
  <si>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</si>
  <si>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</si>
  <si>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</si>
  <si>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</si>
  <si>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</si>
  <si>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</si>
  <si>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</si>
  <si>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</si>
  <si>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</si>
  <si>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</si>
  <si>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</si>
  <si>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</si>
  <si>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</si>
  <si>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</si>
  <si>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</si>
  <si>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</si>
  <si>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</si>
  <si>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</si>
  <si>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</si>
  <si>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</si>
  <si>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</si>
  <si>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</si>
  <si>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</si>
  <si>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</si>
  <si>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</si>
  <si>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</si>
  <si>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</si>
  <si>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</si>
  <si>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</si>
  <si>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</si>
  <si>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</si>
  <si>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</si>
  <si>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</si>
  <si>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</si>
  <si>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</si>
  <si>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</si>
  <si>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</si>
  <si>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</si>
  <si>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</si>
  <si>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</si>
  <si>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</si>
  <si>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</si>
  <si>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</si>
  <si>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</si>
  <si>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</si>
  <si>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</si>
  <si>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</si>
  <si>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</si>
  <si>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</si>
  <si>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</si>
  <si>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</si>
  <si>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</si>
  <si>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</si>
  <si>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</si>
  <si>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</si>
  <si>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</si>
  <si>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</si>
  <si>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</si>
  <si>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</si>
  <si>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</si>
  <si>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</si>
  <si>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</si>
  <si>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</si>
  <si>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</si>
  <si>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</si>
  <si>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</si>
  <si>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</si>
  <si>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</si>
  <si>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</si>
  <si>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</si>
  <si>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</si>
  <si>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</si>
  <si>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</si>
  <si>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</si>
  <si>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</si>
  <si>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</si>
  <si>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</si>
  <si>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</si>
  <si>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</si>
  <si>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</si>
  <si>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</si>
  <si>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</si>
  <si>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</si>
  <si>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</si>
  <si>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</si>
  <si>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</si>
  <si>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</si>
  <si>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</si>
  <si>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</si>
  <si>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</si>
  <si>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</si>
  <si>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</si>
  <si>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</si>
  <si>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</si>
  <si>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</si>
  <si>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</si>
  <si>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</si>
  <si>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</si>
  <si>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</si>
  <si>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</si>
  <si>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</si>
  <si>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</si>
  <si>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</si>
  <si>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</si>
  <si>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</si>
  <si>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</si>
  <si>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</si>
  <si>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</si>
  <si>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</si>
  <si>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</si>
  <si>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</si>
  <si>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</si>
  <si>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</si>
  <si>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</si>
  <si>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</si>
  <si>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</si>
  <si>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</si>
  <si>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</si>
  <si>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</si>
  <si>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</si>
  <si>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</si>
  <si>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</si>
  <si>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</si>
  <si>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</si>
  <si>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</si>
  <si>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</si>
  <si>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</si>
  <si>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</si>
  <si>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</si>
  <si>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</si>
  <si>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</si>
  <si>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</si>
  <si>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</si>
  <si>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</si>
  <si>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</si>
  <si>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</si>
  <si>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</si>
  <si>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</si>
  <si>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</si>
  <si>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</si>
  <si>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</si>
  <si>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</si>
  <si>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</si>
  <si>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</si>
  <si>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</si>
  <si>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</si>
  <si>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</si>
  <si>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</si>
  <si>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</si>
  <si>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</si>
  <si>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</si>
  <si>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</si>
  <si>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</si>
  <si>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</si>
  <si>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</si>
  <si>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</si>
  <si>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</si>
  <si>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</si>
  <si>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</si>
  <si>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</si>
  <si>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</si>
  <si>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</si>
  <si>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</si>
  <si>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</si>
  <si>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</si>
  <si>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</si>
  <si>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</si>
  <si>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</si>
  <si>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</si>
  <si>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</si>
  <si>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</si>
  <si>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</si>
  <si>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</si>
  <si>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</si>
  <si>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</si>
  <si>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</si>
  <si>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</si>
  <si>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</si>
  <si>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</si>
  <si>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</si>
  <si>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</si>
  <si>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</si>
  <si>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</si>
  <si>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</si>
  <si>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</si>
  <si>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</si>
  <si>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</si>
  <si>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</si>
  <si>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</si>
  <si>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</si>
  <si>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</si>
  <si>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</si>
  <si>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</si>
  <si>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</si>
  <si>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</si>
  <si>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</si>
  <si>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</si>
  <si>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</si>
  <si>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</si>
  <si>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</si>
  <si>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</si>
  <si>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</si>
  <si>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</si>
  <si>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</si>
  <si>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</si>
  <si>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</si>
  <si>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</si>
  <si>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</si>
  <si>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</si>
  <si>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</si>
  <si>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</si>
  <si>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</si>
  <si>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</si>
  <si>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</si>
  <si>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</si>
  <si>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</si>
  <si>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</si>
  <si>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</si>
  <si>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</si>
  <si>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</si>
  <si>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</si>
  <si>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</si>
  <si>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</si>
  <si>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</si>
  <si>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</si>
  <si>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</si>
  <si>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</si>
  <si>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</si>
  <si>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</si>
  <si>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</si>
  <si>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</si>
  <si>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</si>
  <si>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</si>
  <si>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</si>
  <si>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</si>
  <si>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</si>
  <si>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</si>
  <si>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</si>
  <si>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</si>
  <si>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</si>
  <si>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</si>
  <si>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</si>
  <si>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</si>
  <si>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</si>
  <si>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</si>
  <si>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</si>
  <si>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</si>
  <si>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</si>
  <si>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</si>
  <si>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</si>
  <si>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</si>
  <si>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</si>
  <si>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</si>
  <si>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</si>
  <si>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</si>
  <si>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</si>
  <si>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</si>
  <si>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</si>
  <si>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</si>
  <si>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</si>
  <si>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</si>
  <si>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</si>
  <si>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</si>
  <si>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</si>
  <si>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</si>
  <si>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</si>
  <si>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</si>
  <si>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</si>
  <si>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</si>
  <si>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</si>
  <si>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</si>
  <si>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</si>
  <si>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</si>
  <si>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</si>
  <si>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</si>
  <si>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</si>
  <si>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</si>
  <si>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</si>
  <si>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</si>
  <si>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</si>
  <si>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</si>
  <si>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</si>
  <si>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</si>
  <si>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</si>
  <si>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</si>
  <si>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</si>
  <si>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</si>
  <si>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</si>
  <si>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</si>
  <si>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</si>
  <si>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</si>
  <si>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</si>
  <si>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</si>
  <si>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</si>
  <si>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</si>
  <si>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</si>
  <si>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</si>
  <si>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</si>
  <si>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</si>
  <si>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</si>
  <si>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</si>
  <si>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</si>
  <si>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</si>
  <si>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</si>
  <si>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</si>
  <si>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</si>
  <si>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</si>
  <si>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</si>
  <si>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</si>
  <si>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</si>
  <si>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</si>
  <si>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</si>
  <si>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</si>
  <si>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</si>
  <si>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</si>
  <si>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</si>
  <si>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</si>
  <si>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</si>
  <si>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</si>
  <si>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</si>
  <si>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</si>
  <si>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</si>
  <si>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</si>
  <si>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</si>
  <si>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</si>
  <si>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</si>
  <si>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</si>
  <si>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</si>
  <si>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</si>
  <si>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</si>
  <si>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</si>
  <si>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</si>
  <si>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</si>
  <si>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</si>
  <si>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</si>
  <si>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</si>
  <si>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</si>
  <si>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</si>
  <si>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</si>
  <si>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</si>
  <si>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</si>
  <si>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</si>
  <si>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</si>
  <si>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</si>
  <si>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</si>
  <si>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</si>
  <si>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</si>
  <si>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</si>
  <si>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</si>
  <si>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</si>
  <si>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</si>
  <si>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</si>
  <si>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</si>
  <si>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</si>
  <si>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</si>
  <si>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</si>
  <si>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</si>
  <si>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</si>
  <si>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</si>
  <si>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</si>
  <si>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</si>
  <si>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</si>
  <si>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</si>
  <si>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</si>
  <si>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</si>
  <si>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</si>
  <si>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</si>
  <si>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</si>
  <si>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</si>
  <si>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</si>
  <si>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</si>
  <si>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</si>
  <si>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</si>
  <si>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</si>
  <si>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</si>
  <si>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</si>
  <si>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</si>
  <si>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</si>
  <si>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</si>
  <si>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</si>
  <si>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</si>
  <si>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</si>
  <si>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</si>
  <si>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</si>
  <si>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</si>
  <si>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</si>
  <si>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</si>
  <si>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</si>
  <si>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</si>
  <si>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</si>
  <si>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</si>
  <si>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</si>
  <si>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</si>
  <si>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</si>
  <si>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</si>
  <si>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</si>
  <si>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</si>
  <si>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</si>
  <si>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</si>
  <si>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</si>
  <si>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</si>
  <si>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</si>
  <si>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</si>
  <si>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</si>
  <si>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</si>
  <si>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</si>
  <si>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</si>
  <si>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</si>
  <si>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</si>
  <si>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</si>
  <si>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</si>
  <si>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</si>
  <si>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</si>
  <si>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</si>
  <si>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</si>
  <si>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</si>
  <si>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</si>
  <si>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</si>
  <si>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</si>
  <si>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</si>
  <si>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</si>
  <si>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</si>
  <si>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</si>
  <si>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</si>
  <si>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</si>
  <si>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</si>
  <si>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</si>
  <si>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</si>
  <si>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</si>
  <si>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</si>
  <si>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</si>
  <si>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</si>
  <si>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</si>
  <si>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</si>
  <si>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</si>
  <si>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</si>
  <si>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</si>
  <si>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</si>
  <si>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</si>
  <si>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</si>
  <si>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</si>
  <si>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</si>
  <si>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</si>
  <si>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</si>
  <si>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</si>
  <si>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</si>
  <si>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</si>
  <si>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</si>
  <si>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</si>
  <si>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</si>
  <si>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</si>
  <si>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</si>
  <si>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</si>
  <si>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</si>
  <si>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</si>
  <si>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</si>
  <si>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</si>
  <si>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</si>
  <si>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</si>
  <si>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</si>
  <si>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</si>
  <si>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</si>
  <si>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</si>
  <si>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</si>
  <si>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</si>
  <si>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</si>
  <si>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</si>
  <si>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</si>
  <si>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</si>
  <si>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</si>
  <si>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</si>
  <si>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</si>
  <si>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</si>
  <si>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</si>
  <si>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</si>
  <si>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</si>
  <si>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</si>
  <si>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</si>
  <si>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</si>
  <si>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</si>
  <si>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</si>
  <si>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</si>
  <si>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</si>
  <si>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</si>
  <si>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</si>
  <si>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</si>
  <si>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</si>
  <si>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</si>
  <si>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</si>
  <si>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</si>
  <si>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</si>
  <si>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</si>
  <si>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</si>
  <si>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</si>
  <si>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</si>
  <si>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</si>
  <si>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</si>
  <si>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</si>
  <si>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</si>
  <si>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</si>
  <si>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</si>
  <si>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</si>
  <si>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</si>
  <si>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</si>
  <si>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</si>
  <si>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</si>
  <si>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</si>
  <si>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</si>
  <si>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</si>
  <si>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</si>
  <si>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</si>
  <si>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</si>
  <si>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</si>
  <si>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</si>
  <si>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</si>
  <si>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</si>
  <si>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</si>
  <si>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</si>
  <si>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</si>
  <si>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</si>
  <si>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</si>
  <si>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</si>
  <si>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</si>
  <si>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</si>
  <si>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</si>
  <si>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</si>
  <si>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</si>
  <si>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</si>
  <si>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</si>
  <si>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</si>
  <si>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</si>
  <si>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</si>
  <si>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</si>
  <si>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</si>
  <si>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</si>
  <si>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</si>
  <si>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</si>
  <si>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</si>
  <si>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</si>
  <si>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</si>
  <si>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</si>
  <si>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</si>
  <si>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</si>
  <si>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</si>
  <si>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</si>
  <si>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</si>
  <si>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</si>
  <si>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</si>
  <si>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</si>
  <si>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</si>
  <si>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</si>
  <si>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</si>
  <si>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</si>
  <si>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</si>
  <si>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</si>
  <si>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</si>
  <si>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</si>
  <si>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</si>
  <si>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</si>
  <si>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</si>
  <si>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</si>
  <si>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</si>
  <si>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</si>
  <si>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</si>
  <si>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</si>
  <si>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</si>
  <si>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</si>
  <si>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</si>
  <si>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</si>
  <si>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</si>
  <si>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</si>
  <si>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</si>
  <si>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</si>
  <si>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</si>
  <si>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</si>
  <si>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</si>
  <si>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</si>
  <si>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</si>
  <si>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</si>
  <si>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</si>
  <si>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</si>
  <si>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</si>
  <si>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</si>
  <si>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</si>
  <si>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</si>
  <si>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</si>
  <si>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</si>
  <si>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</si>
  <si>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</si>
  <si>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</si>
  <si>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</si>
  <si>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</si>
  <si>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</si>
  <si>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</si>
  <si>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</si>
  <si>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</si>
  <si>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</si>
  <si>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</si>
  <si>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</si>
  <si>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</si>
  <si>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</si>
  <si>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</si>
  <si>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</si>
  <si>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</si>
  <si>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</si>
  <si>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</si>
  <si>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</si>
  <si>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</si>
  <si>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</si>
  <si>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</si>
  <si>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</si>
  <si>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</si>
  <si>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</si>
  <si>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</si>
  <si>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</si>
  <si>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</si>
  <si>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</si>
  <si>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</si>
  <si>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</si>
  <si>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</si>
  <si>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</si>
  <si>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</si>
  <si>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</si>
  <si>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</si>
  <si>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</si>
  <si>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</si>
  <si>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</si>
  <si>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</si>
  <si>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</si>
  <si>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</si>
  <si>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</si>
  <si>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</si>
  <si>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</si>
  <si>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</si>
  <si>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</si>
  <si>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</si>
  <si>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</si>
  <si>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</si>
  <si>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</si>
  <si>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</si>
  <si>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</si>
  <si>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</si>
  <si>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</si>
  <si>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</si>
  <si>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</si>
  <si>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</si>
  <si>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</si>
  <si>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</si>
  <si>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</si>
  <si>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</si>
  <si>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</si>
  <si>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</si>
  <si>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</si>
  <si>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</si>
  <si>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</si>
  <si>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</si>
  <si>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</si>
  <si>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</si>
  <si>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</si>
  <si>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</si>
  <si>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</si>
  <si>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</si>
  <si>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</si>
  <si>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</si>
  <si>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</si>
  <si>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</si>
  <si>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</si>
  <si>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</si>
  <si>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</si>
  <si>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</si>
  <si>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</si>
  <si>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</si>
  <si>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</si>
  <si>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</si>
  <si>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</si>
  <si>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</si>
  <si>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</si>
  <si>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</si>
  <si>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</si>
  <si>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</si>
  <si>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</si>
  <si>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</si>
  <si>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</si>
  <si>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</si>
  <si>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</si>
  <si>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</si>
  <si>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</si>
  <si>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</si>
  <si>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</si>
  <si>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</si>
  <si>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</si>
  <si>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</si>
  <si>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</si>
  <si>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</si>
  <si>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</si>
  <si>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</si>
  <si>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</si>
  <si>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</si>
  <si>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</si>
  <si>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</si>
  <si>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</si>
  <si>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</si>
  <si>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</si>
  <si>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</si>
  <si>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</si>
  <si>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</si>
  <si>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</si>
  <si>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</si>
  <si>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</si>
  <si>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</si>
  <si>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</si>
  <si>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</si>
  <si>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</si>
  <si>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</si>
  <si>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</si>
  <si>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</si>
  <si>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</si>
  <si>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</si>
  <si>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</si>
  <si>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</si>
  <si>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</si>
  <si>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</si>
  <si>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</si>
  <si>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</si>
  <si>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</si>
  <si>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</si>
  <si>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</si>
  <si>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</si>
  <si>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</si>
  <si>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</si>
  <si>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</si>
  <si>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</si>
  <si>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</si>
  <si>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</si>
  <si>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</si>
  <si>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</si>
  <si>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</si>
  <si>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</si>
  <si>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</si>
  <si>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</si>
  <si>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</si>
  <si>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</si>
  <si>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</si>
  <si>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</si>
  <si>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</si>
  <si>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</si>
  <si>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</si>
  <si>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</si>
  <si>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</si>
  <si>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</si>
  <si>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</si>
  <si>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</si>
  <si>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</si>
  <si>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</si>
  <si>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</si>
  <si>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</si>
  <si>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</si>
  <si>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</si>
  <si>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</si>
  <si>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</si>
  <si>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</si>
  <si>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</si>
  <si>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</si>
  <si>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</si>
  <si>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</si>
  <si>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</si>
  <si>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</si>
  <si>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</si>
  <si>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</si>
  <si>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</si>
  <si>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</si>
  <si>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</si>
  <si>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</si>
  <si>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</si>
  <si>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</si>
  <si>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</si>
  <si>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</si>
  <si>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</si>
  <si>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</si>
  <si>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</si>
  <si>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</si>
  <si>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</si>
  <si>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</si>
  <si>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</si>
  <si>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</si>
  <si>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</si>
  <si>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</si>
  <si>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</si>
  <si>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</si>
  <si>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</si>
  <si>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</si>
  <si>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</si>
  <si>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</si>
  <si>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</si>
  <si>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</si>
  <si>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</si>
  <si>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</si>
  <si>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</si>
  <si>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</si>
  <si>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</si>
  <si>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</si>
  <si>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</si>
  <si>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</si>
  <si>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</si>
  <si>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</si>
  <si>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</si>
  <si>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</si>
  <si>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</si>
  <si>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</si>
  <si>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</si>
  <si>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</si>
  <si>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</si>
  <si>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</si>
  <si>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</si>
  <si>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</si>
  <si>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</si>
  <si>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</si>
  <si>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</si>
  <si>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</si>
  <si>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</si>
  <si>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</si>
  <si>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</si>
  <si>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</si>
  <si>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</si>
  <si>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</si>
  <si>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</si>
  <si>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</si>
  <si>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</si>
  <si>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</si>
  <si>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</si>
  <si>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</si>
  <si>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</si>
  <si>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</si>
  <si>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</si>
  <si>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</si>
  <si>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</si>
  <si>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</si>
  <si>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</si>
  <si>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</si>
  <si>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</si>
  <si>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</si>
  <si>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</si>
  <si>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</si>
  <si>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</si>
  <si>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</si>
  <si>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</si>
  <si>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</si>
  <si>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</si>
  <si>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</si>
  <si>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</si>
  <si>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</si>
  <si>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</si>
  <si>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</si>
  <si>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</si>
  <si>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</si>
  <si>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</si>
  <si>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</si>
  <si>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</si>
  <si>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</si>
  <si>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</si>
  <si>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</si>
  <si>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</si>
  <si>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</si>
  <si>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</si>
  <si>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</si>
  <si>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</si>
  <si>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</si>
  <si>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</si>
  <si>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</si>
  <si>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</si>
  <si>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</si>
  <si>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</si>
  <si>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</si>
  <si>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</si>
  <si>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</si>
  <si>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</si>
  <si>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</si>
  <si>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</si>
  <si>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</si>
  <si>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</si>
  <si>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</si>
  <si>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</si>
  <si>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</si>
  <si>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</si>
  <si>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</si>
  <si>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</si>
  <si>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</si>
  <si>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</si>
  <si>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</si>
  <si>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</si>
  <si>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</si>
  <si>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</si>
  <si>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</si>
  <si>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</si>
  <si>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</si>
  <si>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</si>
  <si>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</si>
  <si>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</si>
  <si>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</si>
  <si>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</si>
  <si>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</si>
  <si>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</si>
  <si>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</si>
  <si>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</si>
  <si>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</si>
  <si>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</si>
  <si>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</si>
  <si>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</si>
  <si>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</si>
  <si>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</si>
  <si>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</si>
  <si>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</si>
  <si>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</si>
  <si>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</si>
  <si>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</si>
  <si>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</si>
  <si>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</si>
  <si>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</si>
  <si>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</si>
  <si>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</si>
  <si>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</si>
  <si>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</si>
  <si>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</si>
  <si>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</si>
  <si>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</si>
  <si>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</si>
  <si>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</si>
  <si>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</si>
  <si>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</si>
  <si>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</si>
  <si>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</si>
  <si>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</si>
  <si>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</si>
  <si>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</si>
  <si>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</si>
  <si>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</si>
  <si>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</si>
  <si>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</si>
  <si>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</si>
  <si>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</si>
  <si>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</si>
  <si>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</si>
  <si>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</si>
  <si>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</si>
  <si>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</si>
  <si>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</si>
  <si>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</si>
  <si>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</si>
  <si>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</si>
  <si>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</si>
  <si>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</si>
  <si>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</si>
  <si>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</si>
  <si>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</si>
  <si>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</si>
  <si>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</si>
  <si>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</si>
  <si>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</si>
  <si>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</si>
  <si>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</si>
  <si>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</si>
  <si>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</si>
  <si>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</si>
  <si>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</si>
  <si>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</si>
  <si>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</si>
  <si>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</si>
  <si>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</si>
  <si>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</si>
  <si>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</si>
  <si>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</si>
  <si>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</si>
  <si>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</si>
  <si>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</si>
  <si>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</si>
  <si>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</si>
  <si>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</si>
  <si>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</si>
  <si>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</si>
  <si>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</si>
  <si>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</si>
  <si>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</si>
  <si>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</si>
  <si>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</si>
  <si>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</si>
  <si>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</si>
  <si>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</si>
  <si>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</si>
  <si>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</si>
  <si>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</si>
  <si>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</si>
  <si>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</si>
  <si>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</si>
  <si>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</si>
  <si>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</si>
  <si>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</si>
  <si>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</si>
  <si>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</si>
  <si>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</si>
  <si>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</si>
  <si>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</si>
  <si>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</si>
  <si>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</si>
  <si>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</si>
  <si>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</si>
  <si>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</si>
  <si>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</si>
  <si>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</si>
  <si>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</si>
  <si>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</si>
  <si>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</si>
  <si>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</si>
  <si>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</si>
  <si>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</si>
  <si>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</si>
  <si>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</si>
  <si>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</si>
  <si>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</si>
  <si>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</si>
  <si>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</si>
  <si>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</si>
  <si>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</si>
  <si>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</si>
  <si>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</si>
  <si>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</si>
  <si>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</si>
  <si>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</si>
  <si>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</si>
  <si>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</si>
  <si>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</si>
  <si>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</si>
  <si>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</si>
  <si>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</si>
  <si>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</si>
  <si>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</si>
  <si>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</si>
  <si>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</si>
  <si>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</si>
  <si>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</si>
  <si>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</si>
  <si>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</si>
  <si>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</si>
  <si>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</si>
  <si>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</si>
  <si>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</si>
  <si>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</si>
  <si>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</si>
  <si>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</si>
  <si>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</si>
  <si>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</si>
  <si>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</si>
  <si>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</si>
  <si>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</si>
  <si>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</si>
  <si>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</si>
  <si>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</si>
  <si>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</si>
  <si>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</si>
  <si>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</si>
  <si>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</si>
  <si>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</si>
  <si>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</si>
  <si>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</si>
  <si>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</si>
  <si>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</si>
  <si>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</si>
  <si>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</si>
  <si>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</si>
  <si>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</si>
  <si>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</si>
  <si>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</si>
  <si>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</si>
  <si>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</si>
  <si>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</si>
  <si>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</si>
  <si>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</si>
  <si>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</si>
  <si>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</si>
  <si>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</si>
  <si>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</si>
  <si>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</si>
  <si>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</si>
  <si>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</si>
  <si>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</si>
  <si>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</si>
  <si>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</si>
  <si>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</si>
  <si>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</si>
  <si>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</si>
  <si>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</si>
  <si>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</si>
  <si>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</si>
  <si>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</si>
  <si>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</si>
  <si>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</si>
  <si>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</si>
  <si>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</si>
  <si>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</si>
  <si>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</si>
  <si>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</si>
  <si>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</si>
  <si>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</si>
  <si>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</si>
  <si>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</si>
  <si>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</si>
  <si>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</si>
  <si>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</si>
  <si>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</si>
  <si>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</si>
  <si>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</si>
  <si>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</si>
  <si>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</si>
  <si>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</si>
  <si>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</si>
  <si>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</si>
  <si>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</si>
  <si>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</si>
  <si>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</si>
  <si>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</si>
  <si>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</si>
  <si>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</si>
  <si>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</si>
  <si>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</si>
  <si>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</si>
  <si>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</si>
  <si>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</si>
  <si>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</si>
  <si>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</si>
  <si>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</si>
  <si>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</si>
  <si>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</si>
  <si>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</si>
  <si>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</si>
  <si>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</si>
  <si>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</si>
  <si>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</si>
  <si>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</si>
  <si>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</si>
  <si>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</si>
  <si>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</si>
  <si>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</si>
  <si>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</si>
  <si>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</si>
  <si>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</si>
  <si>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</si>
  <si>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</si>
  <si>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</si>
  <si>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</si>
  <si>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</si>
  <si>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</si>
  <si>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</si>
  <si>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</si>
  <si>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</si>
  <si>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</si>
  <si>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</si>
  <si>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</si>
  <si>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</si>
  <si>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</si>
  <si>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</si>
  <si>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</si>
  <si>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</si>
  <si>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</si>
  <si>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</si>
  <si>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</si>
  <si>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</si>
  <si>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</si>
  <si>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</si>
  <si>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</si>
  <si>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</si>
  <si>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</si>
  <si>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</si>
  <si>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</si>
  <si>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</si>
  <si>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</si>
  <si>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</si>
  <si>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</si>
  <si>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</si>
  <si>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</si>
  <si>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</si>
  <si>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</si>
  <si>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</si>
  <si>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</si>
  <si>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</si>
  <si>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</si>
  <si>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</si>
  <si>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</si>
  <si>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</si>
  <si>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</si>
  <si>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</si>
  <si>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</si>
  <si>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</si>
  <si>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</si>
  <si>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</si>
  <si>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</si>
  <si>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</si>
  <si>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</si>
  <si>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</si>
  <si>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</si>
  <si>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</si>
  <si>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</si>
  <si>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</si>
  <si>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</si>
  <si>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</si>
  <si>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</si>
  <si>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</si>
  <si>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</si>
  <si>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</si>
  <si>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</si>
  <si>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</si>
  <si>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</si>
  <si>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</si>
  <si>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</si>
  <si>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</si>
  <si>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</si>
  <si>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</si>
  <si>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</si>
  <si>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</si>
  <si>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</si>
  <si>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</si>
  <si>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</si>
  <si>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</si>
  <si>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</si>
  <si>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</si>
  <si>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</si>
  <si>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</si>
  <si>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</si>
  <si>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</si>
  <si>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</si>
  <si>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</si>
  <si>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</si>
  <si>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</si>
  <si>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</si>
  <si>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</si>
  <si>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</si>
  <si>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</si>
  <si>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</si>
  <si>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</si>
  <si>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</si>
  <si>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</si>
  <si>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</si>
  <si>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</si>
  <si>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</si>
  <si>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</si>
  <si>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</si>
  <si>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</si>
  <si>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</si>
  <si>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</si>
  <si>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</si>
  <si>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</si>
  <si>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</si>
  <si>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</si>
  <si>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</si>
  <si>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</si>
  <si>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</si>
  <si>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</si>
  <si>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</si>
  <si>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</si>
  <si>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</si>
  <si>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</si>
  <si>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</si>
  <si>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</si>
  <si>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</si>
  <si>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</si>
  <si>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</si>
  <si>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</si>
  <si>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</si>
  <si>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</si>
  <si>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</si>
  <si>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</si>
  <si>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</si>
  <si>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</si>
  <si>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</si>
  <si>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</si>
  <si>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</si>
  <si>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</si>
  <si>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</si>
  <si>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</si>
  <si>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</si>
  <si>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</si>
  <si>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</si>
  <si>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</si>
  <si>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</si>
  <si>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</si>
  <si>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</si>
  <si>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</si>
  <si>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</si>
  <si>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</si>
  <si>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</si>
  <si>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</si>
  <si>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</si>
  <si>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</si>
  <si>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</si>
  <si>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</si>
  <si>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</si>
  <si>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</si>
  <si>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</si>
  <si>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</si>
  <si>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</si>
  <si>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</si>
  <si>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</si>
  <si>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</si>
  <si>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</si>
  <si>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</si>
  <si>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</si>
  <si>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</si>
  <si>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</si>
  <si>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</si>
  <si>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</si>
  <si>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</si>
  <si>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</si>
  <si>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</si>
  <si>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</si>
  <si>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</si>
  <si>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</si>
  <si>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</si>
  <si>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</si>
  <si>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</si>
  <si>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</si>
  <si>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</si>
  <si>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</si>
  <si>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</si>
  <si>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</si>
  <si>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</si>
  <si>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</si>
  <si>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</si>
  <si>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</si>
  <si>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</si>
  <si>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</si>
  <si>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</si>
  <si>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</si>
  <si>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</si>
  <si>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</si>
  <si>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</si>
  <si>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</si>
  <si>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</si>
  <si>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</si>
  <si>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</si>
  <si>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</si>
  <si>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</si>
  <si>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</si>
  <si>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</si>
  <si>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</si>
  <si>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</si>
  <si>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</si>
  <si>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</si>
  <si>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</si>
  <si>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</si>
  <si>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</si>
  <si>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</si>
  <si>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</si>
  <si>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</si>
  <si>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</si>
  <si>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</si>
  <si>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</si>
  <si>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</si>
  <si>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</si>
  <si>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</si>
  <si>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</si>
  <si>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</si>
  <si>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</si>
  <si>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</si>
  <si>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</si>
  <si>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</si>
  <si>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</si>
  <si>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</si>
  <si>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</si>
  <si>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</si>
  <si>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</si>
  <si>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</si>
  <si>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</si>
  <si>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</si>
  <si>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</si>
  <si>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</si>
  <si>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</si>
  <si>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</si>
  <si>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</si>
  <si>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</si>
  <si>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</si>
  <si>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</si>
  <si>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</si>
  <si>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</si>
  <si>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</si>
  <si>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</si>
  <si>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</si>
  <si>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</si>
  <si>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</si>
  <si>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</si>
  <si>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</si>
  <si>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</si>
  <si>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</si>
  <si>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</si>
  <si>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</si>
  <si>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</si>
  <si>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</si>
  <si>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</si>
  <si>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</si>
  <si>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</si>
  <si>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</si>
  <si>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</si>
  <si>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</si>
  <si>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</si>
  <si>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</si>
  <si>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</si>
  <si>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</si>
  <si>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</si>
  <si>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</si>
  <si>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</si>
  <si>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</si>
  <si>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</si>
  <si>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</si>
  <si>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</si>
  <si>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</si>
  <si>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</si>
  <si>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</si>
  <si>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</si>
  <si>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</si>
  <si>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</si>
  <si>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</si>
  <si>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</si>
  <si>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</si>
  <si>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</si>
  <si>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</si>
  <si>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</si>
  <si>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</si>
  <si>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</si>
  <si>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</si>
  <si>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</si>
  <si>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</si>
  <si>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</si>
  <si>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</si>
  <si>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</si>
  <si>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</si>
  <si>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</si>
  <si>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</si>
  <si>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</si>
  <si>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</si>
  <si>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</si>
  <si>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</si>
  <si>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</si>
  <si>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</si>
  <si>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</si>
  <si>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</si>
  <si>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</si>
  <si>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</si>
  <si>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</si>
  <si>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</si>
  <si>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</si>
  <si>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</si>
  <si>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</si>
  <si>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</si>
  <si>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</si>
  <si>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</si>
  <si>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</si>
  <si>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</si>
  <si>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</si>
  <si>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</si>
  <si>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</si>
  <si>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</si>
  <si>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</si>
  <si>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</si>
  <si>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</si>
  <si>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</si>
  <si>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</si>
  <si>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</si>
  <si>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</si>
  <si>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</si>
  <si>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</si>
  <si>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</si>
  <si>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</si>
  <si>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</si>
  <si>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</si>
  <si>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</si>
  <si>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</si>
  <si>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</si>
  <si>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</si>
  <si>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</si>
  <si>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</si>
  <si>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</si>
  <si>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</si>
  <si>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</si>
  <si>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</si>
  <si>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</si>
  <si>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</si>
  <si>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</si>
  <si>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</si>
  <si>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</si>
  <si>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</si>
  <si>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</si>
  <si>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</si>
  <si>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</si>
  <si>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</si>
  <si>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</si>
  <si>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</si>
  <si>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</si>
  <si>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</si>
  <si>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</si>
  <si>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</si>
  <si>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</si>
  <si>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</si>
  <si>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</si>
  <si>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</si>
  <si>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</si>
  <si>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</si>
  <si>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</si>
  <si>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</si>
  <si>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</si>
  <si>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</si>
  <si>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</si>
  <si>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</si>
  <si>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</si>
  <si>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</si>
  <si>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</si>
  <si>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</si>
  <si>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</si>
  <si>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</si>
  <si>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</si>
  <si>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</si>
  <si>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</si>
  <si>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</si>
  <si>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</si>
  <si>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</si>
  <si>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</si>
  <si>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</si>
  <si>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</si>
  <si>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</si>
  <si>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</si>
  <si>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</si>
  <si>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</si>
  <si>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</si>
  <si>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</si>
  <si>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</si>
  <si>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</si>
  <si>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</si>
  <si>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</si>
  <si>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</si>
  <si>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</si>
  <si>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</si>
  <si>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</si>
  <si>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</si>
  <si>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</si>
  <si>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</si>
  <si>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</si>
  <si>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</si>
  <si>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</si>
  <si>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</si>
  <si>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</si>
  <si>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</si>
  <si>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</si>
  <si>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</si>
  <si>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</si>
  <si>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</si>
  <si>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</si>
  <si>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</si>
  <si>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</si>
  <si>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</si>
  <si>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</si>
  <si>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</si>
  <si>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</si>
  <si>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</si>
  <si>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</si>
  <si>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</si>
  <si>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</si>
  <si>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</si>
  <si>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</si>
  <si>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</si>
  <si>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</si>
  <si>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</si>
  <si>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</si>
  <si>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</si>
  <si>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</si>
  <si>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</si>
  <si>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</si>
  <si>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</si>
  <si>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</si>
  <si>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</si>
  <si>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</si>
  <si>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</si>
  <si>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</si>
  <si>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</si>
  <si>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</si>
  <si>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</si>
  <si>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</si>
  <si>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</si>
  <si>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</si>
  <si>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</si>
  <si>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</si>
  <si>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</si>
  <si>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</si>
  <si>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</si>
  <si>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</si>
  <si>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</si>
  <si>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</si>
  <si>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</si>
  <si>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</si>
  <si>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</si>
  <si>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</si>
  <si>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</si>
  <si>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</si>
  <si>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</si>
  <si>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</si>
  <si>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</si>
  <si>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</si>
  <si>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</si>
  <si>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</si>
  <si>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</si>
  <si>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</si>
  <si>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</si>
  <si>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</si>
  <si>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</si>
  <si>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</si>
  <si>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</si>
  <si>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</si>
  <si>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</si>
  <si>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</si>
  <si>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</si>
  <si>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</si>
  <si>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</si>
  <si>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</si>
  <si>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</si>
  <si>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</si>
  <si>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</si>
  <si>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</si>
  <si>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</si>
  <si>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</si>
  <si>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</si>
  <si>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</si>
  <si>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</si>
  <si>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</si>
  <si>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</si>
  <si>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</si>
  <si>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</si>
  <si>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</si>
  <si>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</si>
  <si>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</si>
  <si>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</si>
  <si>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</si>
  <si>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</si>
  <si>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</si>
  <si>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</si>
  <si>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</si>
  <si>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</si>
  <si>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</si>
  <si>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</si>
  <si>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</si>
  <si>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</si>
  <si>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</si>
  <si>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</si>
  <si>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</si>
  <si>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</si>
  <si>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</si>
  <si>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</si>
  <si>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</si>
  <si>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</si>
  <si>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</si>
  <si>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</si>
  <si>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</si>
  <si>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</si>
  <si>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</si>
  <si>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</si>
  <si>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</si>
  <si>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</si>
  <si>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</si>
  <si>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</si>
  <si>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</si>
  <si>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</si>
  <si>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</si>
  <si>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</si>
  <si>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</si>
  <si>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</si>
  <si>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</si>
  <si>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</si>
  <si>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</si>
  <si>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</si>
  <si>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</si>
  <si>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</si>
  <si>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</si>
  <si>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</si>
  <si>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</si>
  <si>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</si>
  <si>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</si>
  <si>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</si>
  <si>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</si>
  <si>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</si>
  <si>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</si>
  <si>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</si>
  <si>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</si>
  <si>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</si>
  <si>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</si>
  <si>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</si>
  <si>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</si>
  <si>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</si>
  <si>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</si>
  <si>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</si>
  <si>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</si>
  <si>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</si>
  <si>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</si>
  <si>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</si>
  <si>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</si>
  <si>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</si>
  <si>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</si>
  <si>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</si>
  <si>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</si>
  <si>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</si>
  <si>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</si>
  <si>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</si>
  <si>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</si>
  <si>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</si>
  <si>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</si>
  <si>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</si>
  <si>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</si>
  <si>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</si>
  <si>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</si>
  <si>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</si>
  <si>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</si>
  <si>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</si>
  <si>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</si>
  <si>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</si>
  <si>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</si>
  <si>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</si>
  <si>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</si>
  <si>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</si>
  <si>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</si>
  <si>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</si>
  <si>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</si>
  <si>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</si>
  <si>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</si>
  <si>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</si>
  <si>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</si>
  <si>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</si>
  <si>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</si>
  <si>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</si>
  <si>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</si>
  <si>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</si>
  <si>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</si>
  <si>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</si>
  <si>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</si>
  <si>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</si>
  <si>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</si>
  <si>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</si>
  <si>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</si>
  <si>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</si>
  <si>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</si>
  <si>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</si>
  <si>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</si>
  <si>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</si>
  <si>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</si>
  <si>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</si>
  <si>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</si>
  <si>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</si>
  <si>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</si>
  <si>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</si>
  <si>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</si>
  <si>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</si>
  <si>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</si>
  <si>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</si>
  <si>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</si>
  <si>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</si>
  <si>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</si>
  <si>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</si>
  <si>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</si>
  <si>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</si>
  <si>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</si>
  <si>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</si>
  <si>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</si>
  <si>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</si>
  <si>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</si>
  <si>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</si>
  <si>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</si>
  <si>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</si>
  <si>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</si>
  <si>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</si>
  <si>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</si>
  <si>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</si>
  <si>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</si>
  <si>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</si>
  <si>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</si>
  <si>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</si>
  <si>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</si>
  <si>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</si>
  <si>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</si>
  <si>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</si>
  <si>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</si>
  <si>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</si>
  <si>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</si>
  <si>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</si>
  <si>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</si>
  <si>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</si>
  <si>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</si>
  <si>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</si>
  <si>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</si>
  <si>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</si>
  <si>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</si>
  <si>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</si>
  <si>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</si>
  <si>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</si>
  <si>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</si>
  <si>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</si>
  <si>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</si>
  <si>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</si>
  <si>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</si>
  <si>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</si>
  <si>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</si>
  <si>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</si>
  <si>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</si>
  <si>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</si>
  <si>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</si>
  <si>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</si>
  <si>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</si>
  <si>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</si>
  <si>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</si>
  <si>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</si>
  <si>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</si>
  <si>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</si>
  <si>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</si>
  <si>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</si>
  <si>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</si>
  <si>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</si>
  <si>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</si>
  <si>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</si>
  <si>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</si>
  <si>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</si>
  <si>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</si>
  <si>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</si>
  <si>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</si>
  <si>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</si>
  <si>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</si>
  <si>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</si>
  <si>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</si>
  <si>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</si>
  <si>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</si>
  <si>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</si>
  <si>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</si>
  <si>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</si>
  <si>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</si>
  <si>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</si>
  <si>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</si>
  <si>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</si>
  <si>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</si>
  <si>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</si>
  <si>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</si>
  <si>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</si>
  <si>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</si>
  <si>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</si>
  <si>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</si>
  <si>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</si>
  <si>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</si>
  <si>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</si>
  <si>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</si>
  <si>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</si>
  <si>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</si>
  <si>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</si>
  <si>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</si>
  <si>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</si>
  <si>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</si>
  <si>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</si>
  <si>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</si>
  <si>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</si>
  <si>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</si>
  <si>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</si>
  <si>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</si>
  <si>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</si>
  <si>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</si>
  <si>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</si>
  <si>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</si>
  <si>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</si>
  <si>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</si>
  <si>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</si>
  <si>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</si>
  <si>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</si>
  <si>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</si>
  <si>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</si>
  <si>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</si>
  <si>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</si>
  <si>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</si>
  <si>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</si>
  <si>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</si>
  <si>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</si>
  <si>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</si>
  <si>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</si>
  <si>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</si>
  <si>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</si>
  <si>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</si>
  <si>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</si>
  <si>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</si>
  <si>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</si>
  <si>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</si>
  <si>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</si>
  <si>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</si>
  <si>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</si>
  <si>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</si>
  <si>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</si>
  <si>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</si>
  <si>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</si>
  <si>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</si>
  <si>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</si>
  <si>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</si>
  <si>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</si>
  <si>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</si>
  <si>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</si>
  <si>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</si>
  <si>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</si>
  <si>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</si>
  <si>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</si>
  <si>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</si>
  <si>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</si>
  <si>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</si>
  <si>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</si>
  <si>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</si>
  <si>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</si>
  <si>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</si>
  <si>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</si>
  <si>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</si>
  <si>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</si>
  <si>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</si>
  <si>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</si>
  <si>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</si>
  <si>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</si>
  <si>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</si>
  <si>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</si>
  <si>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</si>
  <si>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</si>
  <si>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</si>
  <si>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</si>
  <si>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</si>
  <si>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</si>
  <si>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</si>
  <si>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</si>
  <si>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</si>
  <si>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</si>
  <si>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</si>
  <si>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</si>
  <si>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</si>
  <si>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</si>
  <si>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</si>
  <si>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</si>
  <si>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</si>
  <si>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</si>
  <si>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</si>
  <si>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</si>
  <si>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</si>
  <si>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</si>
  <si>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</si>
  <si>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</si>
  <si>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</si>
  <si>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</si>
  <si>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</si>
  <si>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</si>
  <si>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</si>
  <si>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</si>
  <si>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</si>
  <si>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</si>
  <si>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</si>
  <si>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</si>
  <si>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</si>
  <si>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</si>
  <si>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</si>
  <si>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</si>
  <si>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</si>
  <si>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</si>
  <si>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</si>
  <si>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</si>
  <si>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</si>
  <si>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</si>
  <si>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</si>
  <si>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</si>
  <si>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</si>
  <si>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</si>
  <si>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</si>
  <si>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</si>
  <si>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</si>
  <si>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</si>
  <si>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</si>
  <si>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</si>
  <si>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</si>
  <si>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</si>
  <si>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</si>
  <si>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</si>
  <si>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</si>
  <si>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</si>
  <si>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</si>
  <si>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</si>
  <si>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</si>
  <si>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</si>
  <si>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</si>
  <si>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</si>
  <si>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</si>
  <si>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</si>
  <si>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</si>
  <si>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</si>
  <si>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</si>
  <si>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</si>
  <si>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</si>
  <si>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</si>
  <si>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</si>
  <si>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</si>
  <si>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</si>
  <si>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</si>
  <si>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</si>
  <si>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</si>
  <si>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</si>
  <si>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</si>
  <si>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</si>
  <si>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</si>
  <si>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</si>
  <si>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</si>
  <si>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</si>
  <si>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</si>
  <si>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</si>
  <si>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</si>
  <si>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</si>
  <si>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</si>
  <si>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</si>
  <si>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</si>
  <si>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</si>
  <si>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</si>
  <si>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</si>
  <si>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</si>
  <si>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</si>
  <si>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</si>
  <si>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</si>
  <si>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</si>
  <si>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</si>
  <si>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</si>
  <si>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</si>
  <si>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</si>
  <si>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</si>
  <si>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</si>
  <si>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</si>
  <si>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</si>
  <si>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</si>
  <si>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</si>
  <si>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</si>
  <si>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</si>
  <si>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</si>
  <si>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</si>
  <si>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</si>
  <si>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</si>
  <si>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</si>
  <si>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</si>
  <si>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</si>
  <si>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</si>
  <si>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</si>
  <si>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</si>
  <si>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</si>
  <si>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</si>
  <si>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</si>
  <si>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</si>
  <si>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</si>
  <si>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</si>
  <si>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</si>
  <si>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</si>
  <si>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</si>
  <si>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</si>
  <si>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</si>
  <si>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</si>
  <si>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</si>
  <si>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</si>
  <si>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</si>
  <si>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</si>
  <si>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</si>
  <si>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</si>
  <si>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</si>
  <si>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</si>
  <si>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</si>
  <si>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</si>
  <si>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</si>
  <si>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</si>
  <si>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</si>
  <si>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</si>
  <si>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</si>
  <si>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</si>
  <si>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</si>
  <si>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</si>
  <si>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</si>
  <si>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</si>
  <si>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</si>
  <si>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</si>
  <si>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</si>
  <si>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</si>
  <si>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</si>
  <si>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</si>
  <si>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</si>
  <si>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</si>
  <si>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</si>
  <si>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</si>
  <si>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</si>
  <si>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</si>
  <si>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</si>
  <si>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</si>
  <si>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</si>
  <si>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</si>
  <si>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</si>
  <si>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</si>
  <si>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</si>
  <si>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</si>
  <si>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</si>
  <si>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</si>
  <si>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</si>
  <si>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</si>
  <si>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</si>
  <si>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</si>
  <si>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</si>
  <si>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</si>
  <si>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</si>
  <si>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</si>
  <si>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</si>
  <si>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</si>
  <si>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</si>
  <si>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</si>
  <si>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</si>
  <si>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</si>
  <si>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</si>
  <si>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</si>
  <si>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</si>
  <si>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</si>
  <si>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</si>
  <si>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</si>
  <si>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</si>
  <si>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</si>
  <si>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</si>
  <si>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</si>
  <si>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</si>
  <si>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</si>
  <si>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</si>
  <si>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</si>
  <si>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</si>
  <si>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</si>
  <si>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</si>
  <si>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</si>
  <si>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</si>
  <si>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</si>
  <si>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</si>
  <si>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</si>
  <si>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</si>
  <si>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</si>
  <si>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</si>
  <si>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</si>
  <si>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</si>
  <si>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</si>
  <si>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</si>
  <si>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</si>
  <si>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</si>
  <si>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</si>
  <si>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</si>
  <si>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</si>
  <si>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</si>
  <si>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</si>
  <si>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</si>
  <si>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</si>
  <si>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</si>
  <si>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</si>
  <si>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</si>
  <si>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</si>
  <si>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</si>
  <si>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</si>
  <si>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</si>
  <si>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</si>
  <si>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</si>
  <si>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</si>
  <si>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</si>
  <si>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</si>
  <si>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</si>
  <si>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</si>
  <si>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</si>
  <si>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</si>
  <si>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</si>
  <si>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</si>
  <si>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</si>
  <si>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</si>
  <si>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</si>
  <si>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</si>
  <si>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</si>
  <si>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</si>
  <si>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</si>
  <si>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</si>
  <si>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</si>
  <si>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</si>
  <si>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</si>
  <si>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</si>
  <si>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</si>
  <si>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</si>
  <si>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</si>
  <si>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</si>
  <si>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</si>
  <si>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</si>
  <si>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</si>
  <si>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</si>
  <si>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</si>
  <si>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</si>
  <si>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</si>
  <si>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</si>
  <si>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</si>
  <si>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</si>
  <si>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</si>
  <si>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</si>
  <si>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</si>
  <si>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</si>
  <si>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</si>
  <si>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</si>
  <si>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</si>
  <si>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</si>
  <si>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</si>
  <si>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</si>
  <si>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</si>
  <si>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</si>
  <si>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</si>
  <si>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</si>
  <si>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</si>
  <si>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</si>
  <si>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</si>
  <si>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</si>
  <si>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</si>
  <si>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</si>
  <si>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</si>
  <si>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</si>
  <si>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</si>
  <si>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</si>
  <si>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</si>
  <si>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</si>
  <si>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</si>
  <si>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</si>
  <si>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</si>
  <si>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</si>
  <si>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</si>
  <si>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</si>
  <si>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</si>
  <si>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</si>
  <si>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</si>
  <si>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</si>
  <si>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</si>
  <si>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</si>
  <si>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</si>
  <si>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</si>
  <si>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</si>
  <si>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</si>
  <si>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</si>
  <si>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</si>
  <si>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</si>
  <si>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</si>
  <si>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</si>
  <si>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</si>
  <si>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</si>
  <si>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</si>
  <si>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</si>
  <si>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</si>
  <si>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</si>
  <si>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</si>
  <si>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</si>
  <si>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</si>
  <si>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</si>
  <si>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</si>
  <si>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</si>
  <si>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</si>
  <si>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</si>
  <si>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</si>
  <si>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</si>
  <si>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</si>
  <si>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</si>
  <si>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</si>
  <si>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</si>
  <si>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</si>
  <si>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</si>
  <si>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</si>
  <si>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</si>
  <si>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</si>
  <si>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</si>
  <si>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</si>
  <si>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</si>
  <si>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</si>
  <si>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</si>
  <si>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</si>
  <si>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</si>
  <si>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</si>
  <si>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</si>
  <si>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</si>
  <si>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</si>
  <si>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</si>
  <si>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</si>
  <si>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</si>
  <si>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</si>
  <si>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</si>
  <si>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</si>
  <si>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</si>
  <si>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</si>
  <si>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</si>
  <si>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</si>
  <si>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</si>
  <si>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</si>
  <si>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</si>
  <si>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</si>
  <si>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</si>
  <si>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</si>
  <si>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</si>
  <si>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</si>
  <si>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</si>
  <si>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</si>
  <si>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</si>
  <si>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</si>
  <si>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</si>
  <si>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</si>
  <si>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</si>
  <si>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</si>
  <si>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</si>
  <si>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</si>
  <si>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</si>
  <si>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</si>
  <si>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</si>
  <si>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</si>
  <si>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</si>
  <si>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</si>
  <si>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</si>
  <si>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</si>
  <si>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</si>
  <si>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</si>
  <si>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</si>
  <si>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</si>
  <si>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</si>
  <si>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</si>
  <si>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</si>
  <si>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</si>
  <si>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</si>
  <si>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</si>
  <si>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</si>
  <si>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</si>
  <si>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</si>
  <si>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</si>
  <si>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</si>
  <si>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</si>
  <si>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</si>
  <si>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</si>
  <si>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</si>
  <si>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</si>
  <si>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</si>
  <si>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</si>
  <si>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</si>
  <si>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</si>
  <si>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</si>
  <si>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</si>
  <si>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</si>
  <si>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</si>
  <si>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</si>
  <si>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</si>
  <si>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</si>
  <si>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</si>
  <si>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</si>
  <si>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</si>
  <si>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</si>
  <si>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</si>
  <si>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</si>
  <si>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</si>
  <si>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</si>
  <si>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</si>
  <si>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</si>
  <si>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</si>
  <si>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</si>
  <si>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</si>
  <si>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</si>
  <si>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</si>
  <si>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</si>
  <si>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</si>
  <si>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</si>
  <si>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</si>
  <si>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</si>
  <si>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</si>
  <si>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</si>
  <si>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</si>
  <si>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</si>
  <si>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</si>
  <si>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</si>
  <si>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</si>
  <si>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</si>
  <si>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</si>
  <si>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</si>
  <si>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</si>
  <si>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</si>
  <si>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</si>
  <si>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</si>
  <si>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</si>
  <si>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</si>
  <si>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</si>
  <si>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</si>
  <si>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</si>
  <si>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</si>
  <si>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</si>
  <si>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</si>
  <si>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</si>
  <si>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</si>
  <si>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</si>
  <si>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</si>
  <si>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</si>
  <si>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</si>
  <si>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</si>
  <si>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</si>
  <si>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</si>
  <si>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</si>
  <si>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</si>
  <si>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</si>
  <si>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</si>
  <si>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</si>
  <si>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</si>
  <si>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</si>
  <si>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</si>
  <si>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</si>
  <si>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</si>
  <si>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</si>
  <si>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</si>
  <si>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</si>
  <si>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</si>
  <si>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</si>
  <si>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</si>
  <si>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</si>
  <si>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</si>
  <si>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</si>
  <si>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</si>
  <si>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</si>
  <si>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</si>
  <si>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</si>
  <si>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</si>
  <si>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</si>
  <si>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</si>
  <si>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</si>
  <si>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</si>
  <si>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</si>
  <si>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</si>
  <si>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</si>
  <si>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</si>
  <si>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</si>
  <si>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</si>
  <si>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</si>
  <si>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</si>
  <si>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</si>
  <si>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</si>
  <si>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</si>
  <si>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</si>
  <si>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</si>
  <si>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</si>
  <si>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</si>
  <si>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</si>
  <si>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</si>
  <si>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</si>
  <si>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</si>
  <si>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</si>
  <si>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</si>
  <si>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</si>
  <si>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</si>
  <si>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</si>
  <si>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</si>
  <si>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</si>
  <si>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</si>
  <si>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</si>
  <si>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</si>
  <si>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</si>
  <si>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</si>
  <si>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</si>
  <si>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</si>
  <si>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</si>
  <si>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</si>
  <si>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</si>
  <si>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</si>
  <si>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</si>
  <si>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</si>
  <si>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</si>
  <si>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</si>
  <si>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</si>
  <si>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</si>
  <si>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</si>
  <si>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</si>
  <si>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</si>
  <si>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</si>
  <si>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</si>
  <si>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</si>
  <si>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</si>
  <si>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</si>
  <si>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</si>
  <si>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</si>
  <si>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</si>
  <si>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</si>
  <si>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</si>
  <si>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</si>
  <si>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</si>
  <si>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</si>
  <si>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</si>
  <si>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</si>
  <si>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</si>
  <si>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</si>
  <si>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</si>
  <si>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</si>
  <si>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</si>
  <si>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</si>
  <si>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</si>
  <si>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</si>
  <si>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</si>
  <si>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</si>
  <si>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</si>
  <si>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</si>
  <si>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</si>
  <si>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</si>
  <si>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</si>
  <si>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</si>
  <si>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</si>
  <si>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</si>
  <si>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</si>
  <si>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</si>
  <si>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</si>
  <si>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</si>
  <si>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</si>
  <si>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</si>
  <si>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</si>
  <si>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</si>
  <si>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</si>
  <si>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</si>
  <si>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</si>
  <si>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</si>
  <si>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</si>
  <si>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</si>
  <si>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</si>
  <si>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</si>
  <si>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</si>
  <si>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</si>
  <si>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</si>
  <si>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</si>
  <si>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</si>
  <si>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</si>
  <si>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</si>
  <si>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</si>
  <si>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</si>
  <si>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</si>
  <si>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</si>
  <si>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</si>
  <si>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</si>
  <si>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</si>
  <si>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</si>
  <si>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</si>
  <si>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</si>
  <si>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</si>
  <si>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</si>
  <si>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</si>
  <si>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</si>
  <si>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</si>
  <si>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</si>
  <si>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</si>
  <si>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</si>
  <si>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</si>
  <si>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</si>
  <si>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</si>
  <si>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</si>
  <si>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</si>
  <si>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</si>
  <si>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</si>
  <si>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</si>
  <si>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</si>
  <si>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</si>
  <si>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</si>
  <si>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</si>
  <si>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</si>
  <si>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</si>
  <si>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</si>
  <si>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</si>
  <si>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</si>
  <si>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</si>
  <si>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</si>
  <si>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</si>
  <si>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</si>
  <si>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</si>
  <si>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</si>
  <si>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</si>
  <si>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</si>
  <si>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</si>
  <si>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</si>
  <si>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</si>
  <si>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</si>
  <si>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</si>
  <si>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</si>
  <si>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</si>
  <si>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</si>
  <si>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</si>
  <si>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</si>
  <si>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</si>
  <si>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</si>
  <si>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</si>
  <si>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</si>
  <si>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</si>
  <si>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</si>
  <si>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</si>
  <si>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</si>
  <si>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</si>
  <si>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</si>
  <si>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</si>
  <si>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</si>
  <si>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</si>
  <si>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</si>
  <si>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</si>
  <si>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</si>
  <si>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</si>
  <si>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</si>
  <si>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</si>
  <si>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</si>
  <si>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</si>
  <si>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</si>
  <si>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</si>
  <si>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</si>
  <si>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</si>
  <si>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</si>
  <si>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</si>
  <si>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</si>
  <si>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</si>
  <si>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</si>
  <si>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</si>
  <si>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</si>
  <si>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</si>
  <si>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</si>
  <si>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</si>
  <si>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</si>
  <si>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</si>
  <si>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</si>
  <si>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</si>
  <si>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</si>
  <si>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</si>
  <si>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</si>
  <si>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</si>
  <si>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</si>
  <si>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</si>
  <si>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</si>
  <si>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</si>
  <si>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</si>
  <si>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</si>
  <si>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</si>
  <si>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</si>
  <si>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</si>
  <si>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</si>
  <si>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</si>
  <si>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</si>
  <si>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</si>
  <si>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</si>
  <si>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</si>
  <si>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</si>
  <si>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</si>
  <si>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</si>
  <si>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</si>
  <si>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</si>
  <si>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</si>
  <si>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</si>
  <si>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</si>
  <si>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</si>
  <si>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</si>
  <si>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</si>
  <si>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</si>
  <si>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</si>
  <si>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</si>
  <si>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</si>
  <si>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</si>
  <si>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</si>
  <si>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</si>
  <si>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</si>
  <si>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</si>
  <si>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</si>
  <si>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</si>
  <si>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</si>
  <si>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</si>
  <si>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</si>
  <si>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</si>
  <si>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</si>
  <si>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</si>
  <si>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</si>
  <si>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</si>
  <si>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</si>
  <si>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</si>
  <si>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</si>
  <si>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</si>
  <si>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</si>
  <si>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</si>
  <si>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</si>
  <si>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</si>
  <si>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</si>
  <si>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</si>
  <si>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</si>
  <si>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</si>
  <si>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</si>
  <si>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</si>
  <si>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</si>
  <si>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</si>
  <si>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</si>
  <si>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</si>
  <si>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</si>
  <si>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</si>
  <si>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</si>
  <si>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</si>
  <si>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</si>
  <si>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</si>
  <si>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</si>
  <si>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</si>
  <si>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</si>
  <si>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</si>
  <si>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</si>
  <si>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</si>
  <si>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</si>
  <si>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</si>
  <si>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</si>
  <si>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</si>
  <si>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</si>
  <si>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</si>
  <si>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</si>
  <si>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</si>
  <si>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</si>
  <si>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</si>
  <si>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</si>
  <si>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</si>
  <si>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</si>
  <si>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</si>
  <si>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</si>
  <si>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</si>
  <si>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</si>
  <si>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</si>
  <si>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</si>
  <si>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</si>
  <si>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</si>
  <si>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</si>
  <si>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</si>
  <si>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</si>
  <si>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</si>
  <si>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</si>
  <si>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</si>
  <si>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</si>
  <si>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</si>
  <si>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</si>
  <si>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</si>
  <si>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</si>
  <si>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</si>
  <si>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</si>
  <si>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</si>
  <si>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</si>
  <si>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</si>
  <si>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</si>
  <si>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</si>
  <si>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</si>
  <si>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</si>
  <si>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</si>
  <si>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</si>
  <si>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</si>
  <si>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</si>
  <si>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</si>
  <si>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</si>
  <si>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</si>
  <si>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</si>
  <si>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</si>
  <si>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</si>
  <si>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</si>
  <si>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</si>
  <si>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</si>
  <si>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</si>
  <si>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</si>
  <si>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</si>
  <si>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</si>
  <si>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</si>
  <si>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</si>
  <si>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</si>
  <si>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</si>
  <si>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</si>
  <si>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</si>
  <si>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</si>
  <si>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</si>
  <si>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</si>
  <si>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</si>
  <si>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</si>
  <si>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</si>
  <si>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</si>
  <si>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</si>
  <si>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</si>
  <si>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</si>
  <si>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</si>
  <si>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</si>
  <si>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</si>
  <si>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</si>
  <si>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</si>
  <si>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</si>
  <si>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</si>
  <si>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</si>
  <si>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</si>
  <si>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</si>
  <si>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</si>
  <si>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</si>
  <si>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</si>
  <si>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</si>
  <si>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</si>
  <si>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</si>
  <si>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</si>
  <si>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</si>
  <si>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</si>
  <si>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</si>
  <si>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</si>
  <si>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</si>
  <si>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</si>
  <si>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</si>
  <si>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</si>
  <si>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</si>
  <si>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</si>
  <si>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</si>
  <si>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</si>
  <si>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</si>
  <si>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</si>
  <si>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</si>
  <si>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</si>
  <si>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</si>
  <si>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</si>
  <si>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</si>
  <si>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</si>
  <si>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</si>
  <si>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</si>
  <si>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</si>
  <si>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</si>
  <si>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</si>
  <si>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</si>
  <si>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</si>
  <si>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</si>
  <si>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</si>
  <si>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</si>
  <si>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</si>
  <si>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</si>
  <si>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</si>
  <si>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</si>
  <si>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</si>
  <si>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</si>
  <si>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</si>
  <si>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</si>
  <si>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</si>
  <si>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</si>
  <si>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</si>
  <si>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</si>
  <si>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</si>
  <si>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</si>
  <si>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</si>
  <si>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</si>
  <si>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</si>
  <si>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</si>
  <si>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</si>
  <si>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</si>
  <si>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</si>
  <si>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</si>
  <si>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</si>
  <si>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</si>
  <si>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</si>
  <si>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</si>
  <si>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</si>
  <si>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</si>
  <si>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</si>
  <si>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</si>
  <si>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</si>
  <si>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</si>
  <si>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</si>
  <si>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</si>
  <si>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</si>
  <si>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</si>
  <si>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</si>
  <si>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</si>
  <si>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</si>
  <si>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</si>
  <si>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</si>
  <si>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</si>
  <si>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</si>
  <si>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</si>
  <si>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</si>
  <si>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</si>
  <si>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</si>
  <si>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</si>
  <si>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</si>
  <si>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</si>
  <si>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</si>
  <si>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</si>
  <si>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</si>
  <si>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</si>
  <si>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</si>
  <si>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</si>
  <si>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</si>
  <si>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</si>
  <si>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</si>
  <si>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</si>
  <si>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</si>
  <si>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</si>
  <si>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</si>
  <si>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</si>
  <si>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</si>
  <si>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</si>
  <si>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</si>
  <si>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</si>
  <si>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</si>
  <si>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</si>
  <si>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</si>
  <si>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</si>
  <si>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</si>
  <si>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</si>
  <si>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</si>
  <si>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</si>
  <si>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</si>
  <si>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</si>
  <si>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</si>
  <si>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</si>
  <si>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</si>
  <si>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</si>
  <si>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</si>
  <si>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</si>
  <si>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</si>
  <si>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</si>
  <si>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</si>
  <si>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</si>
  <si>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</si>
  <si>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</si>
  <si>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</si>
  <si>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</si>
  <si>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</si>
  <si>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</si>
  <si>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</si>
  <si>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</si>
  <si>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</si>
  <si>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</si>
  <si>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</si>
  <si>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</si>
  <si>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</si>
  <si>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</si>
  <si>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</si>
  <si>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</si>
  <si>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</si>
  <si>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</si>
  <si>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</si>
  <si>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</si>
  <si>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</si>
  <si>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</si>
  <si>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</si>
  <si>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</si>
  <si>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</si>
  <si>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</si>
  <si>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</si>
  <si>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</si>
  <si>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</si>
  <si>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</si>
  <si>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</si>
  <si>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</si>
  <si>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</si>
  <si>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</si>
  <si>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</si>
  <si>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</si>
  <si>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</si>
  <si>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</si>
  <si>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</si>
  <si>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</si>
  <si>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</si>
  <si>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</si>
  <si>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</si>
  <si>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</si>
  <si>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</si>
  <si>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</si>
  <si>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</si>
  <si>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</si>
  <si>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</si>
  <si>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</si>
  <si>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</si>
  <si>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</si>
  <si>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</si>
  <si>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</si>
  <si>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</si>
  <si>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</si>
  <si>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</si>
  <si>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</si>
  <si>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</si>
  <si>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</si>
  <si>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</si>
  <si>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</si>
  <si>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</si>
  <si>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</si>
  <si>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</si>
  <si>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</si>
  <si>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</si>
  <si>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</si>
  <si>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</si>
  <si>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</si>
  <si>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</si>
  <si>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</si>
  <si>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</si>
  <si>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</si>
  <si>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</si>
  <si>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</si>
  <si>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</si>
  <si>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</si>
  <si>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</si>
  <si>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</si>
  <si>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</si>
  <si>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</si>
  <si>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</si>
  <si>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</si>
  <si>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</si>
  <si>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</si>
  <si>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</si>
  <si>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</si>
  <si>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</si>
  <si>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</si>
  <si>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</si>
  <si>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</si>
  <si>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</si>
  <si>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</si>
  <si>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</si>
  <si>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</si>
  <si>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</si>
  <si>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</si>
  <si>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</si>
  <si>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</si>
  <si>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</si>
  <si>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</si>
  <si>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</si>
  <si>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</si>
  <si>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</si>
  <si>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</si>
  <si>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</si>
  <si>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</si>
  <si>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</si>
  <si>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</si>
  <si>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</si>
  <si>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</si>
  <si>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</si>
  <si>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</si>
  <si>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</si>
  <si>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</si>
  <si>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</si>
  <si>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</si>
  <si>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</si>
  <si>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</si>
  <si>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</si>
  <si>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</si>
  <si>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</si>
  <si>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</si>
  <si>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</si>
  <si>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</si>
  <si>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</si>
  <si>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</si>
  <si>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</si>
  <si>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</si>
  <si>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</si>
  <si>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</si>
  <si>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</si>
  <si>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</si>
  <si>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</si>
  <si>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</si>
  <si>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</si>
  <si>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</si>
  <si>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</si>
  <si>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</si>
  <si>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</si>
  <si>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</si>
  <si>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</si>
  <si>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</si>
  <si>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</si>
  <si>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</si>
  <si>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</si>
  <si>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</si>
  <si>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</si>
  <si>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</si>
  <si>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</si>
  <si>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</si>
  <si>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</si>
  <si>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</si>
  <si>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</si>
  <si>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</si>
  <si>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</si>
  <si>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</si>
  <si>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</si>
  <si>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</si>
  <si>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</si>
  <si>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</si>
  <si>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</si>
  <si>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</si>
  <si>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</si>
  <si>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</si>
  <si>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</si>
  <si>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</si>
  <si>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</si>
  <si>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</si>
  <si>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</si>
  <si>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</si>
  <si>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</si>
  <si>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</si>
  <si>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</si>
  <si>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</si>
  <si>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</si>
  <si>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</si>
  <si>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</si>
  <si>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</si>
  <si>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</si>
  <si>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</si>
  <si>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</si>
  <si>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</si>
  <si>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</si>
  <si>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</si>
  <si>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</si>
  <si>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</si>
  <si>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</si>
  <si>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</si>
  <si>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</si>
  <si>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</si>
  <si>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</si>
  <si>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</si>
  <si>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</si>
  <si>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</si>
  <si>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</si>
  <si>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</si>
  <si>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</si>
  <si>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</si>
  <si>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</si>
  <si>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</si>
  <si>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</si>
  <si>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</si>
  <si>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</si>
  <si>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</si>
  <si>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</si>
  <si>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</si>
  <si>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</si>
  <si>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</si>
  <si>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</si>
  <si>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</si>
  <si>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</si>
  <si>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</si>
  <si>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</si>
  <si>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</si>
  <si>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</si>
  <si>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</si>
  <si>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</si>
  <si>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</si>
  <si>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</si>
  <si>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</si>
  <si>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</si>
  <si>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</si>
  <si>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</si>
  <si>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</si>
  <si>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</si>
  <si>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</si>
  <si>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</si>
  <si>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</si>
  <si>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</si>
  <si>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</si>
  <si>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</si>
  <si>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</si>
  <si>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</si>
  <si>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</si>
  <si>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</si>
  <si>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</si>
  <si>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</si>
  <si>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</si>
  <si>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</si>
  <si>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</si>
  <si>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</si>
  <si>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</si>
  <si>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</si>
  <si>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</si>
  <si>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</si>
  <si>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</si>
  <si>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</si>
  <si>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</si>
  <si>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</si>
  <si>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</si>
  <si>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</si>
  <si>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</si>
  <si>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</si>
  <si>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</si>
  <si>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</si>
  <si>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</si>
  <si>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</si>
  <si>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</si>
  <si>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</si>
  <si>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</si>
  <si>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</si>
  <si>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</si>
  <si>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</si>
  <si>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</si>
  <si>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</si>
  <si>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</si>
  <si>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</si>
  <si>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</si>
  <si>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</si>
  <si>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</si>
  <si>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</si>
  <si>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</si>
  <si>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</si>
  <si>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</si>
  <si>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</si>
  <si>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</si>
  <si>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</si>
  <si>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</si>
  <si>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</si>
  <si>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</si>
  <si>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</si>
  <si>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</si>
  <si>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</si>
  <si>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</si>
  <si>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</si>
  <si>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</si>
  <si>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</si>
  <si>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</si>
  <si>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</si>
  <si>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</si>
  <si>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</si>
  <si>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</si>
  <si>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</si>
  <si>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</si>
  <si>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</si>
  <si>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</si>
  <si>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</si>
  <si>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</si>
  <si>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</si>
  <si>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</si>
  <si>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</si>
  <si>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</si>
  <si>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</si>
  <si>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</si>
  <si>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</si>
  <si>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</si>
  <si>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</si>
  <si>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</si>
  <si>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</si>
  <si>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</si>
  <si>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</si>
  <si>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</si>
  <si>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</si>
  <si>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</si>
  <si>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</si>
  <si>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</si>
  <si>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</si>
  <si>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</si>
  <si>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</si>
  <si>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</si>
  <si>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</si>
  <si>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</si>
  <si>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</si>
  <si>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</si>
  <si>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</si>
  <si>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</si>
  <si>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</si>
  <si>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</si>
  <si>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</si>
  <si>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</si>
  <si>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</si>
  <si>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</si>
  <si>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</si>
  <si>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</si>
  <si>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</si>
  <si>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</si>
  <si>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</si>
  <si>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</si>
  <si>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</si>
  <si>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</si>
  <si>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</si>
  <si>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</si>
  <si>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</si>
  <si>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</si>
  <si>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</si>
  <si>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</si>
  <si>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</si>
  <si>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</si>
  <si>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</si>
  <si>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</si>
  <si>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</si>
  <si>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</si>
  <si>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</si>
  <si>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</si>
  <si>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</si>
  <si>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</si>
  <si>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</si>
  <si>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</si>
  <si>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</si>
  <si>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</si>
  <si>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</si>
  <si>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</si>
  <si>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</si>
  <si>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</si>
  <si>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</si>
  <si>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</si>
  <si>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</si>
  <si>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</si>
  <si>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</si>
  <si>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</si>
  <si>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</si>
  <si>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</si>
  <si>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</si>
  <si>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</si>
  <si>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</si>
  <si>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</si>
  <si>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</si>
  <si>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</si>
  <si>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</si>
  <si>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</si>
  <si>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</si>
  <si>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</si>
  <si>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</si>
  <si>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</si>
  <si>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</si>
  <si>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</si>
  <si>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</si>
  <si>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</si>
  <si>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</si>
  <si>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</si>
  <si>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</si>
  <si>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</si>
  <si>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</si>
  <si>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</si>
  <si>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</si>
  <si>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</si>
  <si>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</si>
  <si>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</si>
  <si>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</si>
  <si>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</si>
  <si>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</si>
  <si>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</si>
  <si>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</si>
  <si>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</si>
  <si>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</si>
  <si>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</si>
  <si>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</si>
  <si>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</si>
  <si>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</si>
  <si>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</si>
  <si>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</si>
  <si>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</si>
  <si>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</si>
  <si>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</si>
  <si>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</si>
  <si>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</si>
  <si>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</si>
  <si>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</si>
  <si>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</si>
  <si>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</si>
  <si>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</si>
  <si>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</si>
  <si>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</si>
  <si>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</si>
  <si>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</si>
  <si>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</si>
  <si>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</si>
  <si>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</si>
  <si>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</si>
  <si>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</si>
  <si>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</si>
  <si>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</si>
  <si>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</si>
  <si>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</si>
  <si>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</si>
  <si>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</si>
  <si>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</si>
  <si>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</si>
  <si>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</si>
  <si>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</si>
  <si>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</si>
  <si>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</si>
  <si>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</si>
  <si>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</si>
  <si>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</si>
  <si>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</si>
  <si>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</si>
  <si>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</si>
  <si>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</si>
  <si>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</si>
  <si>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</si>
  <si>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</si>
  <si>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</si>
  <si>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</si>
  <si>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</si>
  <si>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</si>
  <si>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</si>
  <si>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</si>
  <si>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</si>
  <si>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</si>
  <si>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</si>
  <si>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</si>
  <si>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</si>
  <si>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</si>
  <si>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</si>
  <si>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</si>
  <si>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</si>
  <si>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</si>
  <si>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</si>
  <si>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</si>
  <si>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</si>
  <si>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</si>
  <si>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</si>
  <si>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</si>
  <si>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</si>
  <si>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</si>
  <si>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</si>
  <si>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</si>
  <si>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</si>
  <si>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</si>
  <si>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</si>
  <si>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</si>
  <si>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</si>
  <si>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</si>
  <si>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</si>
  <si>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</si>
  <si>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</si>
  <si>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</si>
  <si>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</si>
  <si>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</si>
  <si>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</si>
  <si>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</si>
  <si>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</si>
  <si>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</si>
  <si>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</si>
  <si>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</si>
  <si>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</si>
  <si>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</si>
  <si>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</si>
  <si>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</si>
  <si>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</si>
  <si>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</si>
  <si>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</si>
  <si>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</si>
  <si>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</si>
  <si>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</si>
  <si>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</si>
  <si>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</si>
  <si>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</si>
  <si>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</si>
  <si>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</si>
  <si>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</si>
  <si>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</si>
  <si>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</si>
  <si>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</si>
  <si>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</si>
  <si>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</si>
  <si>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</si>
  <si>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</si>
  <si>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</si>
  <si>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</si>
  <si>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</si>
  <si>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</si>
  <si>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</si>
  <si>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</si>
  <si>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</si>
  <si>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</si>
  <si>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</si>
  <si>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</si>
  <si>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</si>
  <si>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</si>
  <si>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</si>
  <si>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</si>
  <si>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</si>
  <si>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</si>
  <si>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</si>
  <si>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</si>
  <si>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</si>
  <si>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</si>
  <si>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</si>
  <si>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</si>
  <si>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</si>
  <si>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</si>
  <si>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</si>
  <si>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</si>
  <si>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</si>
  <si>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</si>
  <si>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</si>
  <si>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</si>
  <si>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</si>
  <si>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</si>
  <si>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</si>
  <si>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</si>
  <si>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</si>
  <si>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</si>
  <si>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</si>
  <si>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</si>
  <si>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</si>
  <si>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</si>
  <si>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</si>
  <si>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</si>
  <si>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</si>
  <si>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</si>
  <si>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</si>
  <si>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</si>
  <si>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</si>
  <si>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</si>
  <si>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</si>
  <si>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</si>
  <si>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</si>
  <si>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</si>
  <si>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</si>
  <si>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</si>
  <si>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</si>
  <si>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</si>
  <si>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</si>
  <si>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</si>
  <si>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</si>
  <si>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</si>
  <si>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</si>
  <si>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</si>
  <si>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</si>
  <si>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</si>
  <si>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</si>
  <si>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</si>
  <si>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</si>
  <si>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</si>
  <si>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</si>
  <si>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</si>
  <si>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</si>
  <si>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</si>
  <si>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</si>
  <si>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</si>
  <si>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</si>
  <si>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</si>
  <si>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</si>
  <si>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</si>
  <si>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</si>
  <si>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</si>
  <si>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</si>
  <si>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</si>
  <si>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</si>
  <si>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</si>
  <si>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</si>
  <si>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</si>
  <si>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</si>
  <si>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</si>
  <si>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</si>
  <si>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</si>
  <si>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</si>
  <si>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</si>
  <si>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</si>
  <si>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</si>
  <si>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</si>
  <si>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</si>
  <si>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</si>
  <si>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</si>
  <si>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</si>
  <si>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</si>
  <si>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</si>
  <si>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</si>
  <si>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</si>
  <si>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</si>
  <si>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</si>
  <si>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</si>
  <si>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</si>
  <si>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</si>
  <si>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</si>
  <si>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</si>
  <si>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</si>
  <si>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</si>
  <si>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</si>
  <si>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</si>
  <si>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</si>
  <si>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</si>
  <si>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</si>
  <si>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</si>
  <si>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</si>
  <si>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</si>
  <si>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</si>
  <si>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</si>
  <si>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</si>
  <si>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</si>
  <si>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</si>
  <si>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</si>
  <si>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</si>
  <si>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</si>
  <si>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</si>
  <si>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</si>
  <si>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</si>
  <si>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</si>
  <si>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</si>
  <si>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</si>
  <si>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</si>
  <si>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</si>
  <si>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</si>
  <si>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</si>
  <si>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</si>
  <si>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</si>
  <si>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</si>
  <si>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</si>
  <si>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</si>
  <si>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</si>
  <si>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</si>
  <si>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</si>
  <si>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</si>
  <si>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</si>
  <si>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</si>
  <si>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</si>
  <si>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</si>
  <si>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</si>
  <si>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</si>
  <si>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</si>
  <si>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</si>
  <si>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</si>
  <si>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</si>
  <si>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</si>
  <si>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</si>
  <si>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</si>
  <si>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</si>
  <si>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</si>
  <si>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</si>
  <si>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</si>
  <si>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</si>
  <si>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</si>
  <si>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</si>
  <si>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</si>
  <si>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</si>
  <si>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</si>
  <si>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</si>
  <si>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</si>
  <si>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</si>
  <si>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</si>
  <si>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</si>
  <si>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</si>
  <si>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</si>
  <si>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</si>
  <si>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</si>
  <si>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</si>
  <si>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</si>
  <si>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</si>
  <si>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</si>
  <si>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</si>
  <si>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</si>
  <si>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</si>
  <si>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</si>
  <si>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</si>
  <si>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</si>
  <si>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</si>
  <si>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</si>
  <si>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</si>
  <si>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</si>
  <si>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</si>
  <si>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</si>
  <si>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</si>
  <si>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</si>
  <si>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</si>
  <si>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</si>
  <si>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</si>
  <si>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</si>
  <si>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</si>
  <si>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</si>
  <si>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</si>
  <si>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</si>
  <si>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</si>
  <si>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</si>
  <si>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</si>
  <si>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</si>
  <si>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</si>
  <si>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</si>
  <si>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</si>
  <si>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</si>
  <si>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</si>
  <si>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</si>
  <si>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</si>
  <si>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</si>
  <si>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</si>
  <si>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</si>
  <si>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</si>
  <si>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</si>
  <si>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</si>
  <si>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</si>
  <si>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</si>
  <si>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</si>
  <si>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</si>
  <si>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</si>
  <si>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</si>
  <si>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</si>
  <si>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</si>
  <si>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</si>
  <si>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</si>
  <si>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</si>
  <si>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</si>
  <si>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</si>
  <si>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</si>
  <si>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</si>
  <si>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</si>
  <si>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</si>
  <si>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</si>
  <si>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</si>
  <si>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</si>
  <si>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</si>
  <si>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</si>
  <si>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</si>
  <si>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</si>
  <si>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</si>
  <si>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</si>
  <si>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</si>
  <si>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</si>
  <si>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</si>
  <si>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</si>
  <si>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</si>
  <si>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</si>
  <si>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</si>
  <si>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</si>
  <si>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</si>
  <si>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</si>
  <si>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</si>
  <si>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</si>
  <si>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</si>
  <si>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</si>
  <si>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</si>
  <si>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</si>
  <si>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</si>
  <si>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</si>
  <si>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</si>
  <si>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</si>
  <si>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</si>
  <si>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</si>
  <si>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</si>
  <si>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</si>
  <si>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</si>
  <si>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</si>
  <si>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</si>
  <si>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</si>
  <si>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</si>
  <si>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</si>
  <si>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</si>
  <si>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</si>
  <si>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</si>
  <si>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</si>
  <si>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</si>
  <si>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</si>
  <si>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</si>
  <si>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</si>
  <si>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</si>
  <si>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</si>
  <si>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</si>
  <si>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</si>
  <si>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</si>
  <si>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</si>
  <si>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</si>
  <si>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</si>
  <si>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</si>
  <si>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</si>
  <si>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</si>
  <si>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</si>
  <si>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</si>
  <si>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</si>
  <si>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</si>
  <si>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</si>
  <si>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</si>
  <si>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</si>
  <si>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</si>
  <si>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</si>
  <si>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</si>
  <si>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</si>
  <si>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</si>
  <si>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</si>
  <si>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</si>
  <si>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</si>
  <si>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</si>
  <si>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</si>
  <si>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</si>
  <si>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</si>
  <si>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</si>
  <si>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</si>
  <si>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</si>
  <si>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</si>
  <si>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</si>
  <si>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</si>
  <si>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</si>
  <si>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</si>
  <si>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</si>
  <si>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</si>
  <si>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</si>
  <si>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</si>
  <si>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</si>
  <si>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</si>
  <si>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</si>
  <si>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</si>
  <si>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</si>
  <si>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</si>
  <si>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</si>
  <si>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</si>
  <si>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</si>
  <si>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</si>
  <si>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</si>
  <si>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</si>
  <si>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</si>
  <si>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</si>
  <si>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</si>
  <si>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</si>
  <si>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</si>
  <si>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</si>
  <si>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</si>
  <si>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</si>
  <si>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</si>
  <si>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</si>
  <si>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</si>
  <si>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</si>
  <si>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</si>
  <si>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</si>
  <si>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</si>
  <si>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</si>
  <si>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</si>
  <si>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</si>
  <si>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</si>
  <si>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</si>
  <si>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</si>
  <si>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</si>
  <si>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</si>
  <si>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</si>
  <si>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</si>
  <si>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</si>
  <si>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</si>
  <si>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</si>
  <si>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</si>
  <si>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</si>
  <si>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</si>
  <si>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</si>
  <si>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</si>
  <si>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</si>
  <si>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</si>
  <si>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</si>
  <si>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</si>
  <si>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</si>
  <si>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</si>
  <si>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</si>
  <si>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</si>
  <si>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</si>
  <si>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</si>
  <si>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</si>
  <si>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</si>
  <si>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</si>
  <si>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</si>
  <si>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</si>
  <si>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</si>
  <si>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</si>
  <si>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</si>
  <si>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</si>
  <si>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</si>
  <si>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</si>
  <si>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</si>
  <si>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</si>
  <si>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</si>
  <si>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</si>
  <si>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</si>
  <si>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</si>
  <si>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</si>
  <si>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</si>
  <si>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</si>
  <si>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</si>
  <si>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</si>
  <si>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</si>
  <si>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</si>
  <si>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</si>
  <si>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</si>
  <si>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</si>
  <si>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</si>
  <si>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</si>
  <si>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</si>
  <si>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</si>
  <si>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</si>
  <si>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</si>
  <si>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</si>
  <si>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</si>
  <si>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</si>
  <si>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</si>
  <si>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</si>
  <si>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</si>
  <si>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</si>
  <si>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</si>
  <si>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</si>
  <si>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</si>
  <si>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</si>
  <si>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</si>
  <si>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</si>
  <si>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</si>
  <si>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</si>
  <si>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</si>
  <si>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</si>
  <si>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</si>
  <si>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</si>
  <si>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</si>
  <si>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</si>
  <si>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</si>
  <si>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</si>
  <si>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</si>
  <si>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</si>
  <si>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</si>
  <si>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</si>
  <si>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</si>
  <si>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</si>
  <si>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</si>
  <si>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</si>
  <si>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</si>
  <si>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</si>
  <si>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</si>
  <si>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</si>
  <si>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</si>
  <si>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</si>
  <si>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</si>
  <si>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</si>
  <si>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</si>
  <si>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</si>
  <si>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</si>
  <si>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</si>
  <si>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</si>
  <si>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</si>
  <si>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</si>
  <si>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</si>
  <si>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</si>
  <si>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</si>
  <si>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</si>
  <si>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</si>
  <si>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</si>
  <si>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</si>
  <si>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</si>
  <si>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</si>
  <si>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</si>
  <si>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</si>
  <si>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</si>
  <si>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</si>
  <si>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</si>
  <si>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</si>
  <si>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</si>
  <si>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</si>
  <si>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</si>
  <si>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</si>
  <si>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</si>
  <si>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</si>
  <si>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</si>
  <si>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</si>
  <si>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</si>
  <si>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</si>
  <si>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</si>
  <si>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</si>
  <si>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</si>
  <si>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</si>
  <si>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</si>
  <si>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</si>
  <si>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</si>
  <si>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</si>
  <si>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</si>
  <si>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</si>
  <si>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</si>
  <si>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</si>
  <si>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</si>
  <si>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</si>
  <si>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</si>
  <si>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</si>
  <si>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</si>
  <si>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</si>
  <si>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</si>
  <si>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</si>
  <si>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</si>
  <si>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</si>
  <si>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</si>
  <si>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</si>
  <si>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</si>
  <si>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</si>
  <si>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</si>
  <si>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</si>
  <si>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</si>
  <si>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</si>
  <si>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</si>
  <si>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</si>
  <si>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</si>
  <si>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</si>
  <si>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</si>
  <si>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</si>
  <si>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</si>
  <si>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</si>
  <si>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</si>
  <si>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</si>
  <si>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</si>
  <si>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</si>
  <si>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</si>
  <si>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</si>
  <si>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</si>
  <si>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</si>
  <si>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</si>
  <si>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</si>
  <si>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</si>
  <si>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</si>
  <si>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</si>
  <si>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</si>
  <si>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</si>
  <si>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</si>
  <si>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</si>
  <si>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</si>
  <si>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</si>
  <si>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</si>
  <si>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</si>
  <si>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</si>
  <si>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</si>
  <si>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</si>
  <si>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</si>
  <si>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</si>
  <si>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</si>
  <si>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</si>
  <si>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</si>
  <si>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</si>
  <si>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</si>
  <si>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</si>
  <si>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</si>
  <si>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</si>
  <si>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</si>
  <si>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</si>
  <si>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</si>
  <si>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</si>
  <si>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</si>
  <si>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</si>
  <si>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</si>
  <si>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</si>
  <si>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</si>
  <si>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</si>
  <si>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</si>
  <si>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</si>
  <si>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</si>
  <si>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</si>
  <si>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</si>
  <si>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</si>
  <si>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</si>
  <si>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</si>
  <si>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</si>
  <si>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</si>
  <si>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</si>
  <si>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</si>
  <si>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</si>
  <si>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</si>
  <si>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</si>
  <si>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</si>
  <si>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</si>
  <si>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</si>
  <si>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</si>
  <si>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</si>
  <si>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</si>
  <si>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</si>
  <si>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</si>
  <si>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</si>
  <si>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</si>
  <si>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</si>
  <si>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</si>
  <si>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</si>
  <si>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</si>
  <si>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</si>
  <si>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</si>
  <si>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</si>
  <si>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</si>
  <si>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</si>
  <si>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</si>
  <si>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</si>
  <si>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</si>
  <si>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</si>
  <si>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</si>
  <si>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</si>
  <si>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</si>
  <si>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</si>
  <si>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</si>
  <si>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</si>
  <si>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</si>
  <si>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</si>
  <si>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</si>
  <si>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</si>
  <si>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</si>
  <si>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</si>
  <si>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</si>
  <si>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</si>
  <si>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</si>
  <si>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</si>
  <si>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</si>
  <si>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</si>
  <si>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</si>
  <si>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</si>
  <si>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</si>
  <si>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</si>
  <si>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</si>
  <si>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</si>
  <si>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</si>
  <si>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</si>
  <si>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</si>
  <si>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</si>
  <si>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</si>
  <si>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</si>
  <si>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</si>
  <si>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</si>
  <si>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</si>
  <si>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</si>
  <si>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</si>
  <si>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</si>
  <si>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</si>
  <si>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</si>
  <si>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</si>
  <si>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</si>
  <si>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</si>
  <si>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</si>
  <si>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</si>
  <si>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</si>
  <si>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</si>
  <si>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</si>
  <si>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</si>
  <si>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</si>
  <si>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</si>
  <si>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</si>
  <si>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</si>
  <si>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</si>
  <si>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</si>
  <si>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</si>
  <si>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</si>
  <si>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</si>
  <si>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</si>
  <si>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</si>
  <si>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</si>
  <si>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</si>
  <si>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</si>
  <si>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</si>
  <si>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</si>
  <si>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</si>
  <si>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</si>
  <si>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</si>
  <si>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</si>
  <si>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</si>
  <si>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</si>
  <si>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</si>
  <si>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</si>
  <si>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</si>
  <si>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</si>
  <si>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</si>
  <si>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</si>
  <si>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</si>
  <si>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</si>
  <si>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</si>
  <si>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</si>
  <si>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</si>
  <si>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</si>
  <si>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</si>
  <si>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</si>
  <si>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</si>
  <si>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</si>
  <si>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</si>
  <si>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</si>
  <si>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</si>
  <si>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</si>
  <si>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</si>
  <si>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</si>
  <si>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</si>
  <si>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</si>
  <si>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</si>
  <si>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</si>
  <si>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</si>
  <si>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</si>
  <si>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</si>
  <si>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</si>
  <si>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</si>
  <si>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</si>
  <si>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</si>
  <si>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</si>
  <si>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</si>
  <si>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</si>
  <si>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</si>
  <si>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</si>
  <si>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</si>
  <si>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</si>
  <si>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</si>
  <si>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</si>
  <si>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</si>
  <si>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</si>
  <si>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</si>
  <si>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</si>
  <si>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</si>
  <si>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</si>
  <si>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</si>
  <si>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</si>
  <si>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</si>
  <si>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</si>
  <si>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</si>
  <si>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</si>
  <si>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</si>
  <si>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</si>
  <si>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</si>
  <si>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</si>
  <si>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</si>
  <si>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</si>
  <si>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</si>
  <si>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</si>
  <si>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</si>
  <si>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</si>
  <si>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</si>
  <si>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</si>
  <si>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</si>
  <si>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</si>
  <si>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</si>
  <si>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</si>
  <si>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</si>
  <si>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</si>
  <si>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</si>
  <si>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</si>
  <si>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</si>
  <si>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</si>
  <si>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</si>
  <si>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</si>
  <si>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</si>
  <si>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</si>
  <si>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</si>
  <si>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</si>
  <si>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</si>
  <si>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</si>
  <si>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</si>
  <si>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</si>
  <si>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</si>
  <si>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</si>
  <si>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</si>
  <si>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</si>
  <si>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</si>
  <si>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</si>
  <si>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</si>
  <si>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</si>
  <si>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</si>
  <si>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</si>
  <si>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</si>
  <si>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</si>
  <si>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</si>
  <si>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</si>
  <si>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</si>
  <si>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</si>
  <si>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</si>
  <si>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</si>
  <si>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</si>
  <si>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</si>
  <si>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</si>
  <si>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</si>
  <si>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</si>
  <si>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</si>
  <si>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</si>
  <si>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</si>
  <si>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</si>
  <si>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</si>
  <si>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</si>
  <si>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</si>
  <si>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</si>
  <si>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</si>
  <si>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</si>
  <si>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</si>
  <si>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</si>
  <si>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</si>
  <si>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</si>
  <si>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</si>
  <si>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</si>
  <si>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</si>
  <si>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</si>
  <si>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</si>
  <si>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</si>
  <si>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</si>
  <si>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</si>
  <si>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</si>
  <si>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</si>
  <si>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</si>
  <si>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</si>
  <si>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</si>
  <si>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</si>
  <si>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</si>
  <si>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</si>
  <si>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</si>
  <si>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</si>
  <si>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</si>
  <si>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</si>
  <si>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</si>
  <si>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</si>
  <si>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</si>
  <si>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</si>
  <si>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</si>
  <si>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</si>
  <si>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</si>
  <si>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</si>
  <si>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</si>
  <si>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</si>
  <si>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</si>
  <si>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</si>
  <si>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</si>
  <si>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</si>
  <si>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</si>
  <si>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</si>
  <si>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</si>
  <si>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</si>
  <si>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</si>
  <si>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</si>
  <si>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</si>
  <si>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</si>
  <si>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</si>
  <si>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</si>
  <si>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</si>
  <si>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</si>
  <si>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</si>
  <si>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</si>
  <si>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</si>
  <si>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</si>
  <si>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</si>
  <si>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</si>
  <si>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</si>
  <si>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</si>
  <si>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</si>
  <si>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</si>
  <si>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</si>
  <si>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</si>
  <si>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</si>
  <si>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</si>
  <si>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</si>
  <si>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</si>
  <si>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</si>
  <si>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</si>
  <si>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</si>
  <si>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</si>
  <si>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</si>
  <si>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</si>
  <si>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</si>
  <si>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</si>
  <si>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</si>
  <si>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</si>
  <si>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</si>
  <si>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</si>
  <si>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</si>
  <si>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</si>
  <si>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</si>
  <si>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</si>
  <si>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</si>
  <si>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</si>
  <si>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</si>
  <si>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</si>
  <si>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</si>
  <si>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</si>
  <si>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</si>
  <si>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</si>
  <si>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</si>
  <si>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</si>
  <si>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</si>
  <si>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</si>
  <si>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</si>
  <si>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</si>
  <si>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</si>
  <si>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</si>
  <si>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</si>
  <si>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</si>
  <si>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</si>
  <si>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</si>
  <si>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</si>
  <si>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</si>
  <si>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</si>
  <si>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</si>
  <si>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</si>
  <si>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</si>
  <si>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</si>
  <si>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</si>
  <si>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</si>
  <si>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</si>
  <si>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</si>
  <si>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</si>
  <si>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</si>
  <si>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</si>
  <si>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</si>
  <si>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</si>
  <si>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</si>
  <si>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</si>
  <si>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</si>
  <si>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</si>
  <si>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</si>
  <si>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</si>
  <si>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</si>
  <si>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</si>
  <si>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</si>
  <si>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</si>
  <si>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</si>
  <si>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</si>
  <si>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</si>
  <si>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</si>
  <si>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</si>
  <si>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</si>
  <si>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</si>
  <si>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</si>
  <si>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</si>
  <si>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</si>
  <si>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</si>
  <si>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</si>
  <si>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</si>
  <si>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</si>
  <si>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</si>
  <si>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</si>
  <si>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</si>
  <si>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</si>
  <si>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</si>
  <si>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</si>
  <si>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</si>
  <si>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</si>
  <si>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</si>
  <si>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</si>
  <si>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</si>
  <si>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</si>
  <si>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</si>
  <si>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</si>
  <si>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</si>
  <si>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</si>
  <si>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</si>
  <si>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</si>
  <si>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</si>
  <si>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</si>
  <si>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</si>
  <si>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</si>
  <si>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</si>
  <si>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</si>
  <si>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</si>
  <si>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</si>
  <si>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</si>
  <si>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</si>
  <si>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</si>
  <si>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</si>
  <si>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</si>
  <si>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</si>
  <si>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</si>
  <si>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</si>
  <si>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</si>
  <si>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</si>
  <si>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</si>
  <si>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</si>
  <si>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</si>
  <si>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</si>
  <si>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</si>
  <si>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</si>
  <si>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</si>
  <si>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</si>
  <si>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</si>
  <si>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</si>
  <si>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</si>
  <si>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</si>
  <si>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</si>
  <si>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</si>
  <si>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</si>
  <si>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</si>
  <si>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</si>
  <si>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</si>
  <si>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</si>
  <si>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</si>
  <si>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</si>
  <si>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</si>
  <si>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</si>
  <si>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</si>
  <si>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</si>
  <si>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</si>
  <si>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</si>
  <si>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</si>
  <si>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</si>
  <si>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</si>
  <si>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</si>
  <si>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</si>
  <si>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</si>
  <si>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</si>
  <si>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</si>
  <si>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</si>
  <si>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</si>
  <si>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</si>
  <si>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</si>
  <si>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</si>
  <si>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</si>
  <si>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</si>
  <si>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</si>
  <si>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</si>
  <si>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</si>
  <si>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</si>
  <si>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</si>
  <si>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</si>
  <si>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</si>
  <si>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</si>
  <si>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</si>
  <si>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</si>
  <si>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</si>
  <si>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</si>
  <si>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</si>
  <si>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</si>
  <si>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</si>
  <si>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</si>
  <si>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</si>
  <si>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</si>
  <si>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</si>
  <si>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</si>
  <si>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</si>
  <si>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</si>
  <si>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</si>
  <si>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</si>
  <si>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</si>
  <si>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</si>
  <si>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</si>
  <si>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</si>
  <si>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</si>
  <si>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</si>
  <si>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</si>
  <si>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</si>
  <si>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</si>
  <si>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</si>
  <si>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</si>
  <si>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</si>
  <si>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</si>
  <si>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</si>
  <si>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</si>
  <si>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</si>
  <si>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</si>
  <si>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</si>
  <si>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</si>
  <si>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</si>
  <si>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</si>
  <si>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</si>
  <si>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</si>
  <si>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</si>
  <si>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</si>
  <si>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</si>
  <si>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</si>
  <si>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</si>
  <si>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</si>
  <si>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</si>
  <si>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</si>
  <si>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</si>
  <si>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</si>
  <si>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</si>
  <si>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</si>
  <si>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</si>
  <si>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</si>
  <si>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</si>
  <si>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</si>
  <si>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</si>
  <si>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</si>
  <si>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</si>
  <si>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</si>
  <si>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</si>
  <si>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</si>
  <si>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</si>
  <si>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</si>
  <si>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</si>
  <si>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</si>
  <si>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</si>
  <si>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</si>
  <si>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</si>
  <si>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</si>
  <si>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</si>
  <si>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</si>
  <si>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</si>
  <si>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</si>
  <si>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</si>
  <si>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</si>
  <si>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</si>
  <si>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</si>
  <si>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</si>
  <si>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</si>
  <si>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</si>
  <si>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</si>
  <si>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</si>
  <si>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</si>
  <si>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</si>
  <si>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</si>
  <si>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</si>
  <si>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</si>
  <si>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</si>
  <si>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</si>
  <si>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</si>
  <si>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</si>
  <si>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</si>
  <si>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</si>
  <si>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</si>
  <si>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</si>
  <si>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</si>
  <si>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</si>
  <si>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</si>
  <si>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</si>
  <si>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</si>
  <si>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</si>
  <si>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</si>
  <si>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</si>
  <si>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</si>
  <si>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</si>
  <si>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</si>
  <si>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</si>
  <si>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</si>
  <si>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</si>
  <si>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</si>
  <si>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</si>
  <si>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</si>
  <si>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</si>
  <si>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</si>
  <si>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</si>
  <si>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</si>
  <si>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</si>
  <si>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</si>
  <si>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</si>
  <si>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</si>
  <si>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</si>
  <si>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</si>
  <si>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</si>
  <si>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</si>
  <si>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</si>
  <si>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</si>
  <si>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</si>
  <si>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</si>
  <si>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</si>
  <si>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</si>
  <si>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</si>
  <si>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</si>
  <si>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</si>
  <si>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</si>
  <si>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</si>
  <si>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</si>
  <si>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</si>
  <si>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</si>
  <si>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</si>
  <si>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</si>
  <si>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</si>
  <si>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</si>
  <si>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</si>
  <si>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</si>
  <si>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</si>
  <si>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</si>
  <si>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</si>
  <si>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</si>
  <si>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</si>
  <si>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</si>
  <si>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</si>
  <si>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</si>
  <si>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</si>
  <si>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</si>
  <si>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</si>
  <si>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</si>
  <si>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</si>
  <si>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</si>
  <si>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</si>
  <si>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</si>
  <si>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</si>
  <si>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</si>
  <si>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</si>
  <si>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</si>
  <si>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</si>
  <si>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</si>
  <si>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</si>
  <si>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</si>
  <si>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</si>
  <si>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</si>
  <si>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</si>
  <si>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</si>
  <si>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</si>
  <si>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</si>
  <si>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</si>
  <si>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</si>
  <si>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</si>
  <si>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</si>
  <si>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</si>
  <si>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</si>
  <si>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</si>
  <si>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</si>
  <si>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</si>
  <si>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</si>
  <si>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</si>
  <si>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</si>
  <si>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</si>
  <si>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</si>
  <si>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</si>
  <si>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</si>
  <si>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</si>
  <si>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</si>
  <si>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</si>
  <si>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</si>
  <si>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</si>
  <si>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</si>
  <si>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</si>
  <si>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</si>
  <si>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</si>
  <si>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</si>
  <si>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</si>
  <si>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</si>
  <si>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</si>
  <si>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</si>
  <si>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</si>
  <si>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</si>
  <si>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</si>
  <si>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</si>
  <si>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</si>
  <si>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</si>
  <si>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</si>
  <si>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</si>
  <si>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</si>
  <si>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</si>
  <si>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</si>
  <si>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</si>
  <si>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</si>
  <si>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</si>
  <si>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</si>
  <si>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</si>
  <si>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</si>
  <si>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</si>
  <si>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</si>
  <si>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</si>
  <si>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</si>
  <si>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</si>
  <si>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</si>
  <si>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</si>
  <si>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</si>
  <si>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</si>
  <si>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</si>
  <si>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</si>
  <si>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</si>
  <si>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</si>
  <si>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</si>
  <si>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</si>
  <si>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</si>
  <si>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</si>
  <si>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</si>
  <si>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</si>
  <si>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</si>
  <si>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</si>
  <si>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</si>
  <si>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</si>
  <si>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</si>
  <si>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</si>
  <si>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</si>
  <si>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</si>
  <si>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</si>
  <si>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</si>
  <si>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</si>
  <si>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</si>
  <si>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</si>
  <si>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</si>
  <si>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</si>
  <si>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</si>
  <si>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</si>
  <si>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</si>
  <si>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</si>
  <si>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</si>
  <si>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</si>
  <si>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</si>
  <si>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</si>
  <si>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</si>
  <si>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</si>
  <si>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</si>
  <si>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</si>
  <si>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</si>
  <si>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</si>
  <si>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</si>
  <si>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</si>
  <si>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</si>
  <si>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</si>
  <si>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</si>
  <si>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</si>
  <si>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</si>
  <si>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</si>
  <si>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</si>
  <si>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</si>
  <si>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</si>
  <si>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</si>
  <si>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</si>
  <si>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</si>
  <si>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</si>
  <si>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</si>
  <si>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</si>
  <si>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</si>
  <si>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</si>
  <si>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</si>
  <si>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</si>
  <si>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</si>
  <si>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</si>
  <si>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</si>
  <si>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</si>
  <si>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</si>
  <si>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</si>
  <si>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</si>
  <si>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</si>
  <si>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</si>
  <si>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</si>
  <si>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</si>
  <si>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</si>
  <si>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</si>
  <si>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</si>
  <si>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</si>
  <si>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</si>
  <si>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</si>
  <si>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</si>
  <si>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</si>
  <si>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</si>
  <si>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</si>
  <si>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</si>
  <si>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</si>
  <si>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</si>
  <si>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</si>
  <si>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</si>
  <si>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</si>
  <si>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</si>
  <si>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</si>
  <si>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</si>
  <si>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</si>
  <si>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</si>
  <si>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</si>
  <si>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</si>
  <si>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</si>
  <si>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</si>
  <si>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</si>
  <si>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</si>
  <si>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</si>
  <si>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</si>
  <si>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</si>
  <si>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</si>
  <si>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</si>
  <si>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</si>
  <si>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</si>
  <si>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</si>
  <si>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</si>
  <si>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</si>
  <si>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</si>
  <si>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</si>
  <si>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</si>
  <si>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</si>
  <si>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</si>
  <si>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</si>
  <si>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</si>
  <si>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</si>
  <si>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</si>
  <si>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</si>
  <si>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</si>
  <si>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</si>
  <si>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</si>
  <si>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</si>
  <si>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</si>
  <si>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</si>
  <si>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</si>
  <si>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</si>
  <si>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</si>
  <si>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</si>
  <si>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</si>
  <si>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</si>
  <si>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</si>
  <si>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</si>
  <si>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</si>
  <si>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</si>
  <si>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</si>
  <si>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</si>
  <si>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</si>
  <si>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</si>
  <si>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</si>
  <si>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</si>
  <si>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</si>
  <si>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</si>
  <si>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</si>
  <si>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</si>
  <si>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</si>
  <si>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</si>
  <si>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</si>
  <si>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</si>
  <si>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</si>
  <si>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</si>
  <si>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</si>
  <si>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</si>
  <si>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</si>
  <si>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</si>
  <si>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</si>
  <si>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</si>
  <si>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</si>
  <si>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</si>
  <si>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</si>
  <si>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</si>
  <si>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</si>
  <si>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</si>
  <si>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</si>
  <si>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</si>
  <si>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</si>
  <si>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</si>
  <si>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</si>
  <si>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</si>
  <si>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</si>
  <si>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</si>
  <si>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</si>
  <si>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</si>
  <si>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</si>
  <si>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</si>
  <si>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</si>
  <si>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</si>
  <si>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</si>
  <si>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</si>
  <si>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</si>
  <si>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</si>
  <si>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</si>
  <si>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</si>
  <si>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</si>
  <si>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</si>
  <si>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</si>
  <si>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</si>
  <si>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</si>
  <si>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</si>
  <si>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</si>
  <si>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</si>
  <si>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</si>
  <si>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</si>
  <si>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</si>
  <si>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</si>
  <si>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</si>
  <si>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</si>
  <si>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</si>
  <si>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</si>
  <si>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</si>
  <si>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</si>
  <si>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</si>
  <si>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</si>
  <si>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</si>
  <si>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</si>
  <si>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</si>
  <si>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</si>
  <si>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</si>
  <si>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</si>
  <si>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</si>
  <si>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</si>
  <si>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</si>
  <si>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</si>
  <si>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</si>
  <si>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</si>
  <si>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</si>
  <si>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</si>
  <si>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</si>
  <si>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</si>
  <si>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</si>
  <si>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</si>
  <si>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</si>
  <si>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</si>
  <si>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</si>
  <si>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</si>
  <si>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</si>
  <si>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</si>
  <si>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</si>
  <si>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</si>
  <si>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</si>
  <si>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</si>
  <si>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</si>
  <si>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</si>
  <si>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</si>
  <si>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</si>
  <si>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</si>
  <si>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</si>
  <si>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</si>
  <si>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</si>
  <si>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</si>
  <si>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</si>
  <si>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</si>
  <si>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</si>
  <si>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</si>
  <si>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</si>
  <si>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</si>
  <si>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</si>
  <si>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</si>
  <si>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</si>
  <si>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</si>
  <si>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</si>
  <si>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</si>
  <si>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</si>
  <si>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</si>
  <si>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</si>
  <si>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</si>
  <si>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</si>
  <si>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</si>
  <si>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</si>
  <si>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</si>
  <si>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</si>
  <si>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</si>
  <si>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</si>
  <si>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</si>
  <si>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</si>
  <si>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</si>
  <si>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</si>
  <si>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</si>
  <si>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</si>
  <si>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</si>
  <si>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</si>
  <si>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</si>
  <si>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</si>
  <si>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</si>
  <si>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</si>
  <si>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</si>
  <si>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</si>
  <si>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</si>
  <si>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</si>
  <si>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</si>
  <si>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</si>
  <si>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</si>
  <si>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</si>
  <si>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</si>
  <si>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</si>
  <si>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</si>
  <si>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</si>
  <si>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</si>
  <si>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</si>
  <si>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</si>
  <si>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</si>
  <si>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</si>
  <si>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</si>
  <si>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</si>
  <si>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</si>
  <si>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</si>
  <si>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</si>
  <si>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</si>
  <si>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</si>
  <si>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</si>
  <si>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</si>
  <si>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</si>
  <si>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</si>
  <si>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</si>
  <si>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</si>
  <si>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</si>
  <si>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</si>
  <si>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</si>
  <si>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</si>
  <si>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</si>
  <si>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</si>
  <si>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</si>
  <si>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</si>
  <si>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</si>
  <si>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</si>
  <si>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</si>
  <si>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</si>
  <si>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</si>
  <si>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</si>
  <si>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</si>
  <si>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</si>
  <si>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</si>
  <si>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</si>
  <si>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</si>
  <si>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</si>
  <si>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</si>
  <si>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</si>
  <si>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</si>
  <si>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</si>
  <si>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</si>
  <si>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</si>
  <si>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</si>
  <si>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</si>
  <si>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</si>
  <si>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</si>
  <si>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</si>
  <si>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</si>
  <si>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</si>
  <si>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</si>
  <si>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</si>
  <si>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</si>
  <si>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</si>
  <si>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</si>
  <si>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</si>
  <si>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</si>
  <si>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</si>
  <si>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</si>
  <si>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</si>
  <si>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</si>
  <si>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</si>
  <si>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</si>
  <si>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</si>
  <si>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</si>
  <si>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</si>
  <si>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</si>
  <si>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</si>
  <si>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</si>
  <si>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</si>
  <si>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</si>
  <si>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</si>
  <si>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</si>
  <si>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</si>
  <si>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</si>
  <si>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</si>
  <si>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</si>
  <si>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</si>
  <si>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</si>
  <si>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</si>
  <si>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</si>
  <si>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</si>
  <si>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</si>
  <si>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</si>
  <si>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</si>
  <si>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</si>
  <si>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</si>
  <si>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</si>
  <si>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</si>
  <si>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</si>
  <si>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</si>
  <si>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</si>
  <si>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</si>
  <si>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</si>
  <si>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</si>
  <si>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</si>
  <si>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</si>
  <si>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</si>
  <si>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</si>
  <si>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</si>
  <si>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</si>
  <si>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</si>
  <si>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</si>
  <si>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</si>
  <si>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</si>
  <si>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</si>
  <si>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</si>
  <si>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</si>
  <si>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</si>
  <si>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</si>
  <si>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</si>
  <si>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</si>
  <si>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</si>
  <si>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</si>
  <si>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</si>
  <si>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</si>
  <si>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</si>
  <si>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</si>
  <si>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</si>
  <si>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</si>
  <si>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</si>
  <si>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</si>
  <si>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</si>
  <si>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</si>
  <si>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</si>
  <si>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</si>
  <si>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</si>
  <si>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</si>
  <si>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</si>
  <si>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</si>
  <si>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</si>
  <si>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</si>
  <si>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</si>
  <si>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</si>
  <si>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</si>
  <si>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</si>
  <si>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</si>
  <si>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</si>
  <si>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</si>
  <si>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</si>
  <si>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</si>
  <si>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</si>
  <si>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</si>
  <si>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</si>
  <si>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</si>
  <si>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</si>
  <si>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</si>
  <si>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</si>
  <si>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</si>
  <si>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</si>
  <si>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</si>
  <si>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</si>
  <si>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</si>
  <si>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</si>
  <si>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</si>
  <si>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</si>
  <si>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</si>
  <si>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</si>
  <si>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</si>
  <si>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</si>
  <si>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</si>
  <si>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</si>
  <si>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</si>
  <si>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</si>
  <si>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</si>
  <si>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</si>
  <si>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</si>
  <si>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</si>
  <si>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</si>
  <si>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</si>
  <si>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</si>
  <si>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</si>
  <si>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</si>
  <si>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</si>
  <si>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</si>
  <si>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</si>
  <si>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</si>
  <si>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</si>
  <si>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</si>
  <si>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</si>
  <si>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</si>
  <si>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</si>
  <si>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</si>
  <si>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</si>
  <si>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</si>
  <si>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</si>
  <si>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</si>
  <si>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</si>
  <si>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</si>
  <si>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</si>
  <si>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</si>
  <si>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</si>
  <si>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</si>
  <si>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</si>
  <si>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</si>
  <si>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</si>
  <si>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</si>
  <si>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</si>
  <si>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</si>
  <si>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</si>
  <si>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</si>
  <si>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</si>
  <si>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</si>
  <si>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</si>
  <si>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</si>
  <si>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</si>
  <si>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</si>
  <si>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</si>
  <si>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</si>
  <si>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</si>
  <si>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</si>
  <si>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</si>
  <si>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</si>
  <si>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</si>
  <si>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</si>
  <si>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</si>
  <si>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</si>
  <si>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</si>
  <si>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</si>
  <si>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</si>
  <si>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</si>
  <si>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</si>
  <si>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</si>
  <si>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</si>
  <si>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</si>
  <si>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</si>
  <si>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</si>
  <si>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</si>
  <si>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</si>
  <si>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</si>
  <si>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</si>
  <si>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</si>
  <si>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</si>
  <si>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</si>
  <si>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</si>
  <si>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</si>
  <si>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</si>
  <si>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</si>
  <si>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</si>
  <si>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</si>
  <si>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</si>
  <si>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</si>
  <si>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</si>
  <si>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</si>
  <si>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</si>
  <si>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</si>
  <si>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</si>
  <si>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</si>
  <si>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</si>
  <si>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</si>
  <si>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</si>
  <si>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</si>
  <si>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</si>
  <si>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</si>
  <si>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</si>
  <si>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</si>
  <si>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</si>
  <si>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</si>
  <si>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</si>
  <si>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</si>
  <si>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</si>
  <si>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</si>
  <si>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</si>
  <si>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</si>
  <si>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</si>
  <si>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</si>
  <si>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</si>
  <si>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</si>
  <si>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</si>
  <si>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</si>
  <si>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</si>
  <si>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</si>
  <si>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</si>
  <si>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</si>
  <si>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</si>
  <si>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</si>
  <si>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</si>
  <si>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</si>
  <si>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</si>
  <si>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</si>
  <si>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</si>
  <si>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</si>
  <si>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</si>
  <si>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</si>
  <si>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</si>
  <si>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</si>
  <si>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</si>
  <si>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</si>
  <si>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</si>
  <si>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</si>
  <si>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</si>
  <si>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</si>
  <si>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</si>
  <si>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</si>
  <si>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</si>
  <si>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</si>
  <si>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</si>
  <si>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</si>
  <si>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</si>
  <si>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</si>
  <si>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</si>
  <si>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</si>
  <si>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</si>
  <si>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</si>
  <si>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</si>
  <si>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</si>
  <si>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</si>
  <si>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</si>
  <si>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</si>
  <si>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</si>
  <si>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</si>
  <si>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</si>
  <si>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</si>
  <si>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</si>
  <si>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</si>
  <si>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</si>
  <si>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</si>
  <si>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</si>
  <si>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</si>
  <si>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</si>
  <si>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</si>
  <si>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</si>
  <si>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</si>
  <si>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</si>
  <si>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</si>
  <si>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</si>
  <si>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</si>
  <si>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</si>
  <si>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</si>
  <si>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</si>
  <si>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</si>
  <si>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</si>
  <si>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</si>
  <si>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</si>
  <si>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</si>
  <si>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</si>
  <si>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</si>
  <si>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</si>
  <si>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</si>
  <si>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</si>
  <si>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</si>
  <si>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</si>
  <si>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</si>
  <si>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</si>
  <si>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</si>
  <si>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</si>
  <si>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</si>
  <si>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</si>
  <si>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</si>
  <si>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</si>
  <si>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</si>
  <si>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</si>
  <si>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</si>
  <si>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</si>
  <si>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</si>
  <si>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</si>
  <si>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</si>
  <si>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</si>
  <si>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</si>
  <si>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</si>
  <si>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</si>
  <si>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</si>
  <si>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</si>
  <si>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</si>
  <si>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</si>
  <si>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</si>
  <si>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</si>
  <si>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</si>
  <si>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</si>
  <si>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</si>
  <si>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</si>
  <si>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</si>
  <si>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</si>
  <si>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</si>
  <si>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</si>
  <si>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</si>
  <si>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</si>
  <si>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</si>
  <si>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</si>
  <si>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</si>
  <si>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</si>
  <si>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</si>
  <si>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</si>
  <si>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</si>
  <si>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</si>
  <si>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</si>
  <si>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</si>
  <si>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</si>
  <si>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</si>
  <si>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</si>
  <si>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</si>
  <si>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</si>
  <si>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</si>
  <si>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</si>
  <si>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</si>
  <si>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</si>
  <si>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</si>
  <si>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</si>
  <si>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</si>
  <si>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</si>
  <si>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</si>
  <si>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</si>
  <si>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</si>
  <si>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</si>
  <si>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</si>
  <si>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</si>
  <si>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</si>
  <si>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</si>
  <si>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</si>
  <si>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</si>
  <si>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</si>
  <si>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</si>
  <si>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</si>
  <si>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</si>
  <si>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</si>
  <si>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</si>
  <si>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</si>
  <si>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</si>
  <si>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</si>
  <si>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</si>
  <si>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</si>
  <si>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</si>
  <si>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</si>
  <si>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</si>
  <si>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</si>
  <si>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</si>
  <si>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</si>
  <si>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</si>
  <si>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</si>
  <si>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</si>
  <si>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</si>
  <si>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</si>
  <si>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</si>
  <si>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</si>
  <si>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</si>
  <si>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</si>
  <si>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</si>
  <si>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</si>
  <si>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</si>
  <si>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</si>
  <si>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</si>
  <si>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</si>
  <si>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</si>
  <si>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</si>
  <si>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</si>
  <si>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</si>
  <si>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</si>
  <si>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</si>
  <si>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</si>
  <si>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</si>
  <si>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</si>
  <si>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</si>
  <si>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</si>
  <si>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</si>
  <si>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</si>
  <si>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</si>
  <si>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</si>
  <si>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</si>
  <si>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</si>
  <si>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</si>
  <si>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</si>
  <si>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</si>
  <si>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</si>
  <si>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</si>
  <si>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</si>
  <si>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</si>
  <si>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</si>
  <si>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</si>
  <si>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</si>
  <si>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</si>
  <si>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</si>
  <si>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</si>
  <si>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</si>
  <si>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</si>
  <si>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</si>
  <si>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</si>
  <si>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</si>
  <si>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</si>
  <si>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</si>
  <si>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</si>
  <si>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</si>
  <si>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</si>
  <si>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</si>
  <si>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</si>
  <si>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</si>
  <si>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</si>
  <si>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</si>
  <si>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</si>
  <si>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</si>
  <si>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</si>
  <si>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</si>
  <si>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</si>
  <si>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</si>
  <si>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</si>
  <si>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</si>
  <si>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</si>
  <si>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</si>
  <si>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</si>
  <si>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</si>
  <si>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</si>
  <si>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</si>
  <si>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</si>
  <si>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</si>
  <si>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</si>
  <si>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</si>
  <si>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</si>
  <si>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</si>
  <si>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</si>
  <si>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</si>
  <si>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</si>
  <si>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</si>
  <si>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</si>
  <si>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</si>
  <si>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</si>
  <si>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</si>
  <si>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</si>
  <si>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</si>
  <si>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</si>
  <si>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</si>
  <si>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</si>
  <si>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</si>
  <si>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</si>
  <si>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</si>
  <si>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</si>
  <si>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</si>
  <si>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</si>
  <si>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</si>
  <si>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</si>
  <si>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</si>
  <si>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</si>
  <si>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</si>
  <si>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</si>
  <si>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</si>
  <si>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</si>
  <si>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</si>
  <si>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</si>
  <si>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</si>
  <si>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</si>
  <si>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</si>
  <si>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</si>
  <si>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</si>
  <si>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</si>
  <si>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</si>
  <si>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</si>
  <si>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</si>
  <si>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</si>
  <si>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</si>
  <si>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</si>
  <si>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</si>
  <si>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</si>
  <si>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</si>
  <si>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</si>
  <si>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</si>
  <si>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</si>
  <si>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</si>
  <si>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</si>
  <si>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</si>
  <si>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</si>
  <si>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</si>
  <si>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</si>
  <si>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</si>
  <si>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</si>
  <si>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</si>
  <si>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</si>
  <si>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</si>
  <si>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</si>
  <si>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</si>
  <si>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</si>
  <si>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</si>
  <si>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</si>
  <si>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</si>
  <si>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</si>
  <si>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</si>
  <si>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</si>
  <si>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</si>
  <si>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</si>
  <si>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</si>
  <si>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</si>
  <si>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</si>
  <si>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</si>
  <si>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</si>
  <si>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</si>
  <si>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</si>
  <si>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</si>
  <si>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</si>
  <si>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</si>
  <si>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</si>
  <si>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</si>
  <si>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</si>
  <si>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</si>
  <si>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</si>
  <si>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</si>
  <si>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</si>
  <si>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</si>
  <si>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</si>
  <si>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</si>
  <si>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</si>
  <si>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</si>
  <si>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</si>
  <si>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</si>
  <si>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</si>
  <si>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</si>
  <si>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</si>
  <si>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</si>
  <si>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</si>
  <si>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</si>
  <si>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</si>
  <si>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</si>
  <si>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</si>
  <si>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</si>
  <si>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</si>
  <si>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</si>
  <si>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</si>
  <si>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</si>
  <si>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</si>
  <si>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</si>
  <si>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</si>
  <si>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</si>
  <si>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</si>
  <si>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</si>
  <si>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</si>
  <si>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</si>
  <si>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</si>
  <si>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</si>
  <si>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</si>
  <si>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</si>
  <si>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</si>
  <si>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</si>
  <si>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</si>
  <si>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</si>
  <si>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</si>
  <si>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</si>
  <si>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</si>
  <si>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</si>
  <si>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</si>
  <si>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</si>
  <si>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</si>
  <si>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</si>
  <si>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</si>
  <si>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</si>
  <si>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</si>
  <si>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</si>
  <si>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</si>
  <si>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</si>
  <si>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</si>
  <si>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</si>
  <si>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</si>
  <si>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</si>
  <si>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</si>
  <si>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</si>
  <si>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</si>
  <si>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</si>
  <si>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</si>
  <si>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</si>
  <si>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</si>
  <si>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</si>
  <si>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</si>
  <si>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</si>
  <si>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</si>
  <si>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</si>
  <si>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</si>
  <si>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</si>
  <si>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</si>
  <si>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</si>
  <si>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</si>
  <si>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</si>
  <si>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</si>
  <si>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</si>
  <si>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</si>
  <si>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</si>
  <si>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</si>
  <si>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</si>
  <si>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</si>
  <si>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</si>
  <si>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</si>
  <si>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</si>
  <si>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</si>
  <si>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</si>
  <si>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</si>
  <si>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</si>
  <si>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</si>
  <si>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</si>
  <si>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</si>
  <si>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</si>
  <si>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</si>
  <si>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</si>
  <si>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</si>
  <si>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</si>
  <si>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</si>
  <si>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</si>
  <si>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</si>
  <si>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</si>
  <si>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</si>
  <si>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</si>
  <si>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</si>
  <si>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</si>
  <si>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</si>
  <si>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</si>
  <si>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</si>
  <si>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</si>
  <si>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</si>
  <si>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</si>
  <si>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</si>
  <si>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</si>
  <si>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</si>
  <si>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</si>
  <si>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</si>
  <si>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</si>
  <si>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</si>
  <si>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</si>
  <si>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</si>
  <si>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</si>
  <si>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</si>
  <si>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</si>
  <si>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</si>
  <si>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</si>
  <si>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</si>
  <si>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</si>
  <si>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</si>
  <si>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</si>
  <si>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</si>
  <si>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</si>
  <si>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</si>
  <si>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</si>
  <si>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</si>
  <si>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</si>
  <si>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</si>
  <si>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</si>
  <si>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</si>
  <si>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</si>
  <si>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</si>
  <si>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</si>
  <si>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</si>
  <si>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</si>
  <si>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</si>
  <si>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</si>
  <si>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</si>
  <si>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</si>
  <si>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</si>
  <si>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</si>
  <si>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</si>
  <si>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</si>
  <si>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</si>
  <si>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</si>
  <si>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</si>
  <si>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</si>
  <si>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</si>
  <si>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</si>
  <si>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</si>
  <si>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</si>
  <si>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</si>
  <si>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</si>
  <si>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</si>
  <si>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</si>
  <si>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</si>
  <si>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</si>
  <si>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</si>
  <si>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</si>
  <si>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</si>
  <si>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</si>
  <si>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</si>
  <si>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</si>
  <si>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</si>
  <si>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</si>
  <si>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</si>
  <si>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</si>
  <si>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</si>
  <si>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</si>
  <si>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</si>
  <si>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</si>
  <si>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</si>
  <si>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</si>
  <si>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</si>
  <si>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</si>
  <si>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</si>
  <si>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</si>
  <si>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</si>
  <si>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</si>
  <si>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</si>
  <si>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</si>
  <si>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</si>
  <si>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</si>
  <si>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</si>
  <si>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</si>
  <si>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</si>
  <si>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</si>
  <si>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</si>
  <si>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</si>
  <si>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</si>
  <si>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</si>
  <si>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</si>
  <si>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</si>
  <si>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</si>
  <si>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</si>
  <si>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</si>
  <si>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</si>
  <si>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</si>
  <si>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</si>
  <si>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</si>
  <si>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</si>
  <si>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</si>
  <si>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</si>
  <si>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</si>
  <si>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</si>
  <si>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</si>
  <si>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</si>
  <si>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</si>
  <si>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</si>
  <si>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</si>
  <si>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</si>
  <si>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</si>
  <si>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</si>
  <si>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</si>
  <si>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</si>
  <si>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</si>
  <si>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</si>
  <si>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</si>
  <si>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</si>
  <si>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</si>
  <si>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</si>
  <si>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</si>
  <si>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</si>
  <si>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</si>
  <si>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</si>
  <si>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</si>
  <si>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</si>
  <si>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</si>
  <si>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</si>
  <si>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</si>
  <si>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</si>
  <si>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</si>
  <si>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</si>
  <si>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</si>
  <si>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</si>
  <si>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</si>
  <si>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</si>
  <si>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</si>
  <si>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</si>
  <si>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</si>
  <si>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</si>
  <si>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</si>
  <si>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</si>
  <si>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</si>
  <si>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</si>
  <si>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</si>
  <si>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</si>
  <si>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</si>
  <si>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</si>
  <si>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</si>
  <si>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</si>
  <si>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</si>
  <si>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</si>
  <si>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</si>
  <si>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</si>
  <si>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</si>
  <si>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</si>
  <si>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</si>
  <si>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</si>
  <si>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</si>
  <si>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</si>
  <si>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</si>
  <si>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</si>
  <si>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</si>
  <si>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</si>
  <si>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</si>
  <si>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</si>
  <si>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</si>
  <si>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</si>
  <si>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</si>
  <si>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</si>
  <si>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</si>
  <si>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</si>
  <si>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</si>
  <si>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</si>
  <si>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</si>
  <si>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</si>
  <si>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</si>
  <si>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</si>
  <si>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</si>
  <si>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</si>
  <si>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</si>
  <si>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</si>
  <si>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</si>
  <si>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</si>
  <si>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</si>
  <si>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</si>
  <si>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</si>
  <si>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</si>
  <si>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</si>
  <si>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</si>
  <si>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</si>
  <si>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</si>
  <si>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</si>
  <si>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</si>
  <si>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</si>
  <si>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</si>
  <si>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</si>
  <si>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</si>
  <si>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</si>
  <si>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</si>
  <si>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</si>
  <si>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</si>
  <si>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</si>
  <si>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</si>
  <si>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</si>
  <si>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</si>
  <si>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</si>
  <si>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</si>
  <si>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</si>
  <si>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</si>
  <si>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</si>
  <si>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</si>
  <si>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</si>
  <si>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</si>
  <si>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</si>
  <si>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</si>
  <si>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</si>
  <si>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</si>
  <si>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</si>
  <si>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</si>
  <si>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</si>
  <si>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</si>
  <si>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</si>
  <si>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</si>
  <si>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</si>
  <si>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</si>
  <si>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</si>
  <si>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</si>
  <si>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</si>
  <si>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</si>
  <si>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</si>
  <si>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</si>
  <si>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</si>
  <si>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</si>
  <si>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</si>
  <si>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</si>
  <si>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</si>
  <si>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</si>
  <si>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</si>
  <si>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</si>
  <si>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</si>
  <si>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</si>
  <si>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</si>
  <si>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</si>
  <si>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</si>
  <si>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</si>
  <si>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</si>
  <si>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</si>
  <si>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</si>
  <si>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</si>
  <si>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</si>
  <si>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</si>
  <si>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</si>
  <si>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</si>
  <si>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</si>
  <si>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</si>
  <si>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</si>
  <si>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</si>
  <si>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</si>
  <si>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</si>
  <si>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</si>
  <si>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</si>
  <si>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</si>
  <si>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</si>
  <si>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</si>
  <si>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</si>
  <si>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</si>
  <si>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</si>
  <si>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</si>
  <si>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</si>
  <si>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</si>
  <si>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</si>
  <si>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</si>
  <si>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</si>
  <si>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</si>
  <si>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</si>
  <si>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</si>
  <si>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</si>
  <si>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</si>
  <si>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</si>
  <si>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</si>
  <si>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</si>
  <si>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</si>
  <si>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</si>
  <si>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</si>
  <si>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</si>
  <si>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</si>
  <si>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</si>
  <si>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</si>
  <si>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</si>
  <si>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</si>
  <si>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</si>
  <si>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</si>
  <si>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</si>
  <si>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</si>
  <si>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</si>
  <si>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</si>
  <si>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</si>
  <si>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</si>
  <si>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</si>
  <si>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</si>
  <si>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</si>
  <si>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</si>
  <si>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</si>
  <si>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</si>
  <si>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</si>
  <si>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</si>
  <si>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</si>
  <si>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</si>
  <si>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</si>
  <si>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</si>
  <si>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</si>
  <si>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</si>
  <si>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</si>
  <si>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</si>
  <si>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</si>
  <si>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</si>
  <si>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</si>
  <si>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</si>
  <si>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</si>
  <si>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</si>
  <si>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</si>
  <si>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</si>
  <si>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</si>
  <si>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</si>
  <si>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</si>
  <si>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</si>
  <si>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</si>
  <si>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</si>
  <si>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</si>
  <si>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</si>
  <si>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</si>
  <si>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</si>
  <si>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</si>
  <si>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</si>
  <si>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</si>
  <si>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</si>
  <si>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</si>
  <si>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</si>
  <si>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</si>
  <si>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</si>
  <si>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</si>
  <si>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</si>
  <si>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</si>
  <si>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</si>
  <si>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</si>
  <si>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</si>
  <si>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</si>
  <si>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</si>
  <si>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</si>
  <si>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</si>
  <si>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</si>
  <si>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</si>
  <si>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</si>
  <si>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</si>
  <si>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</si>
  <si>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</si>
  <si>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</si>
  <si>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</si>
  <si>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</si>
  <si>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</si>
  <si>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</si>
  <si>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</si>
  <si>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</si>
  <si>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</si>
  <si>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</si>
  <si>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</si>
  <si>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</si>
  <si>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</si>
  <si>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</si>
  <si>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</si>
  <si>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</si>
  <si>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</si>
  <si>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</si>
  <si>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</si>
  <si>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</si>
  <si>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</si>
  <si>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</si>
  <si>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</si>
  <si>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</si>
  <si>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</si>
  <si>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</si>
  <si>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</si>
  <si>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</si>
  <si>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</si>
  <si>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</si>
  <si>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</si>
  <si>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</si>
  <si>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</si>
  <si>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</si>
  <si>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</si>
  <si>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</si>
  <si>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</si>
  <si>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</si>
  <si>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</si>
  <si>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</si>
  <si>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</si>
  <si>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</si>
  <si>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</si>
  <si>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</si>
  <si>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</si>
  <si>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</si>
  <si>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</si>
  <si>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</si>
  <si>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</si>
  <si>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</si>
  <si>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</si>
  <si>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</si>
  <si>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</si>
  <si>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</si>
  <si>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</si>
  <si>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</si>
  <si>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</si>
  <si>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</si>
  <si>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</si>
  <si>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</si>
  <si>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</si>
  <si>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</si>
  <si>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</si>
  <si>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</si>
  <si>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</si>
  <si>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</si>
  <si>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</si>
  <si>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</si>
  <si>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</si>
  <si>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</si>
  <si>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</si>
  <si>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</si>
  <si>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</si>
  <si>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</si>
  <si>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</si>
  <si>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</si>
  <si>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</si>
  <si>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</si>
  <si>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</si>
  <si>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</si>
  <si>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</si>
  <si>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</si>
  <si>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</si>
  <si>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</si>
  <si>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</si>
  <si>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</si>
  <si>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</si>
  <si>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</si>
  <si>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</si>
  <si>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</si>
  <si>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</si>
  <si>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</si>
  <si>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</si>
  <si>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</si>
  <si>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</si>
  <si>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</si>
  <si>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</si>
  <si>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</si>
  <si>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</si>
  <si>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</si>
  <si>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</si>
  <si>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</si>
  <si>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</si>
  <si>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</si>
  <si>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</si>
  <si>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</si>
  <si>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</si>
  <si>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</si>
  <si>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</si>
  <si>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</si>
  <si>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</si>
  <si>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</si>
  <si>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</si>
  <si>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</si>
  <si>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</si>
  <si>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</si>
  <si>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</si>
  <si>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</si>
  <si>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</si>
  <si>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</si>
  <si>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</si>
  <si>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</si>
  <si>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</si>
  <si>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</si>
  <si>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</si>
  <si>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</si>
  <si>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</si>
  <si>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</si>
  <si>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</si>
  <si>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</si>
  <si>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</si>
  <si>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</si>
  <si>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</si>
  <si>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</si>
  <si>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</si>
  <si>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</si>
  <si>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</si>
  <si>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</si>
  <si>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</si>
  <si>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</si>
  <si>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</si>
  <si>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</si>
  <si>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</si>
  <si>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</si>
  <si>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</si>
  <si>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</si>
  <si>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</si>
  <si>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</si>
  <si>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</si>
  <si>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</si>
  <si>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</si>
  <si>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</si>
  <si>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</si>
  <si>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</si>
  <si>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</si>
  <si>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</si>
  <si>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</si>
  <si>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</si>
  <si>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</si>
  <si>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</si>
  <si>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</si>
  <si>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</si>
  <si>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</si>
  <si>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</si>
  <si>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</si>
  <si>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</si>
  <si>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</si>
  <si>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</si>
  <si>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</si>
  <si>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</si>
  <si>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</si>
  <si>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</si>
  <si>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</si>
  <si>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</si>
  <si>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</si>
  <si>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</si>
  <si>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</si>
  <si>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</si>
  <si>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</si>
  <si>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</si>
  <si>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</si>
  <si>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</si>
  <si>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</si>
  <si>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</si>
  <si>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</si>
  <si>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</si>
  <si>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</si>
  <si>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</si>
  <si>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</si>
  <si>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</si>
  <si>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</si>
  <si>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</si>
  <si>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</si>
  <si>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</si>
  <si>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</si>
  <si>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</si>
  <si>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</si>
  <si>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</si>
  <si>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</si>
  <si>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</si>
  <si>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</si>
  <si>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</si>
  <si>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</si>
  <si>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</si>
  <si>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</si>
  <si>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</si>
  <si>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</si>
  <si>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</si>
  <si>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</si>
  <si>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</si>
  <si>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</si>
  <si>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</si>
  <si>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</si>
  <si>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</si>
  <si>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</si>
  <si>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</si>
  <si>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</si>
  <si>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</si>
  <si>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</si>
  <si>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</si>
  <si>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</si>
  <si>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</si>
  <si>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</si>
  <si>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</si>
  <si>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</si>
  <si>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</si>
  <si>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</si>
  <si>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</si>
  <si>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</si>
  <si>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</si>
  <si>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</si>
  <si>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</si>
  <si>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</si>
  <si>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</si>
  <si>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</si>
  <si>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</si>
  <si>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</si>
  <si>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</si>
  <si>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</si>
  <si>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</si>
  <si>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</si>
  <si>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</si>
  <si>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</si>
  <si>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</si>
  <si>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</si>
  <si>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</si>
  <si>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</si>
  <si>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</si>
  <si>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</si>
  <si>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</si>
  <si>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</si>
  <si>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</si>
  <si>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</si>
  <si>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</si>
  <si>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</si>
  <si>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</si>
  <si>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</si>
  <si>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</si>
  <si>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</si>
  <si>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</si>
  <si>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</si>
  <si>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</si>
  <si>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</si>
  <si>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</si>
  <si>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</si>
  <si>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</si>
  <si>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</si>
  <si>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</si>
  <si>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</si>
  <si>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</si>
  <si>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</si>
  <si>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</si>
  <si>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</si>
  <si>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</si>
  <si>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</si>
  <si>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</si>
  <si>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</si>
  <si>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</si>
  <si>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</si>
  <si>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</si>
  <si>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</si>
  <si>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</si>
  <si>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</si>
  <si>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</si>
  <si>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</si>
  <si>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</si>
  <si>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</si>
  <si>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</si>
  <si>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</si>
  <si>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</si>
  <si>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</si>
  <si>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</si>
  <si>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</si>
  <si>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</si>
  <si>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</si>
  <si>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</si>
  <si>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</si>
  <si>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</si>
  <si>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</si>
  <si>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</si>
  <si>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</si>
  <si>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</si>
  <si>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</si>
  <si>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</si>
  <si>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</si>
  <si>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</si>
  <si>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</si>
  <si>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</si>
  <si>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</si>
  <si>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</si>
  <si>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</si>
  <si>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</si>
  <si>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</si>
  <si>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</si>
  <si>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</si>
  <si>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</si>
  <si>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</si>
  <si>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</si>
  <si>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</si>
  <si>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</si>
  <si>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</si>
  <si>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</si>
  <si>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</si>
  <si>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</si>
  <si>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</si>
  <si>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</si>
  <si>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</si>
  <si>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</si>
  <si>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</si>
  <si>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</si>
  <si>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</si>
  <si>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</si>
  <si>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</si>
  <si>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</si>
  <si>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</si>
  <si>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</si>
  <si>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</si>
  <si>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</si>
  <si>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</si>
  <si>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</si>
  <si>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</si>
  <si>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</si>
  <si>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</si>
  <si>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</si>
  <si>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</si>
  <si>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</si>
  <si>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</si>
  <si>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</si>
  <si>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</si>
  <si>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</si>
  <si>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</si>
  <si>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</si>
  <si>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</si>
  <si>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</si>
  <si>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</si>
  <si>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</si>
  <si>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</si>
  <si>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</si>
  <si>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</si>
  <si>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</si>
  <si>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</si>
  <si>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</si>
  <si>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</si>
  <si>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</si>
  <si>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</si>
  <si>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</si>
  <si>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</si>
  <si>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</si>
  <si>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</si>
  <si>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</si>
  <si>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</si>
  <si>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</si>
  <si>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</si>
  <si>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</si>
  <si>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</si>
  <si>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</si>
  <si>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</si>
  <si>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</si>
  <si>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</si>
  <si>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</si>
  <si>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</si>
  <si>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</si>
  <si>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</si>
  <si>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</si>
  <si>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</si>
  <si>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</si>
  <si>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</si>
  <si>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</si>
  <si>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</si>
  <si>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</si>
  <si>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</si>
  <si>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</si>
  <si>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</si>
  <si>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</si>
  <si>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</si>
  <si>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</si>
  <si>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</si>
  <si>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</si>
  <si>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</si>
  <si>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</si>
  <si>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</si>
  <si>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</si>
  <si>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</si>
  <si>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</si>
  <si>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</si>
  <si>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</si>
  <si>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</si>
  <si>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</si>
  <si>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</si>
  <si>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</si>
  <si>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</si>
  <si>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</si>
  <si>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</si>
  <si>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</si>
  <si>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</si>
  <si>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</si>
  <si>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</si>
  <si>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</si>
  <si>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</si>
  <si>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</si>
  <si>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</si>
  <si>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</si>
  <si>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</si>
  <si>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</si>
  <si>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</si>
  <si>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</si>
  <si>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</si>
  <si>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</si>
  <si>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</si>
  <si>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</si>
  <si>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</si>
  <si>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</si>
  <si>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</si>
  <si>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</si>
  <si>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</si>
  <si>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</si>
  <si>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</si>
  <si>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</si>
  <si>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</si>
  <si>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</si>
  <si>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</si>
  <si>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</si>
  <si>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</si>
  <si>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</si>
  <si>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</si>
  <si>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</si>
  <si>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</si>
  <si>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</si>
  <si>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</si>
  <si>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</si>
  <si>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</si>
  <si>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</si>
  <si>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</si>
  <si>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</si>
  <si>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</si>
  <si>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</si>
  <si>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</si>
  <si>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</si>
  <si>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</si>
  <si>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</si>
  <si>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</si>
  <si>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</si>
  <si>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</si>
  <si>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</si>
  <si>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</si>
  <si>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</si>
  <si>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</si>
  <si>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</si>
  <si>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</si>
  <si>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</si>
  <si>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</si>
  <si>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</si>
  <si>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</si>
  <si>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</si>
  <si>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</si>
  <si>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</si>
  <si>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</si>
  <si>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</si>
  <si>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</si>
  <si>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</si>
  <si>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</si>
  <si>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</si>
  <si>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</si>
  <si>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</si>
  <si>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</si>
  <si>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</si>
  <si>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</si>
  <si>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</si>
  <si>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</si>
  <si>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</si>
  <si>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</si>
  <si>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</si>
  <si>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</si>
  <si>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</si>
  <si>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</si>
  <si>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</si>
  <si>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</si>
  <si>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</si>
  <si>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</si>
  <si>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</si>
  <si>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</si>
  <si>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</si>
  <si>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</si>
  <si>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</si>
  <si>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</si>
  <si>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</si>
  <si>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</si>
  <si>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</si>
  <si>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</si>
  <si>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</si>
  <si>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</si>
  <si>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</si>
  <si>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</si>
  <si>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</si>
  <si>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</si>
  <si>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</si>
  <si>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</si>
  <si>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</si>
  <si>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</si>
  <si>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</si>
  <si>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</si>
  <si>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</si>
  <si>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</si>
  <si>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</si>
  <si>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</si>
  <si>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</si>
  <si>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</si>
  <si>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</si>
  <si>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</si>
  <si>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</si>
  <si>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</si>
  <si>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</si>
  <si>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</si>
  <si>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</si>
  <si>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</si>
  <si>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</si>
  <si>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</si>
  <si>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</si>
  <si>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</si>
  <si>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</si>
  <si>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</si>
  <si>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</si>
  <si>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</si>
  <si>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</si>
  <si>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</si>
  <si>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</si>
  <si>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</si>
  <si>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</si>
  <si>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</si>
  <si>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</si>
  <si>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</si>
  <si>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</si>
  <si>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</si>
  <si>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</si>
  <si>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</si>
  <si>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</si>
  <si>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</si>
  <si>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</si>
  <si>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</si>
  <si>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</si>
  <si>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</si>
  <si>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</si>
  <si>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</si>
  <si>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</si>
  <si>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</si>
  <si>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</si>
  <si>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</si>
  <si>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</si>
  <si>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</si>
  <si>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</si>
  <si>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</si>
  <si>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</si>
  <si>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</si>
  <si>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</si>
  <si>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</si>
  <si>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</si>
  <si>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</si>
  <si>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</si>
  <si>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</si>
  <si>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</si>
  <si>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</si>
  <si>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</si>
  <si>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</si>
  <si>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</si>
  <si>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</si>
  <si>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</si>
  <si>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</si>
  <si>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</si>
  <si>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</si>
  <si>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</si>
  <si>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</si>
  <si>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</si>
  <si>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</si>
  <si>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</si>
  <si>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</si>
  <si>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</si>
  <si>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</si>
  <si>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</si>
  <si>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</si>
  <si>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</si>
  <si>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</si>
  <si>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</si>
  <si>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</si>
  <si>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</si>
  <si>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</si>
  <si>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</si>
  <si>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</si>
  <si>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</si>
  <si>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</si>
  <si>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</si>
  <si>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</si>
  <si>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</si>
  <si>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</si>
  <si>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</si>
  <si>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</si>
  <si>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</si>
  <si>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</si>
  <si>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</si>
  <si>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</si>
  <si>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</si>
  <si>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</si>
  <si>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</si>
  <si>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</si>
  <si>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</si>
  <si>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</si>
  <si>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</si>
  <si>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</si>
  <si>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</si>
  <si>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</si>
  <si>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</si>
  <si>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</si>
  <si>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</si>
  <si>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</si>
  <si>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</si>
  <si>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</si>
  <si>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</si>
  <si>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</si>
  <si>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</si>
  <si>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</si>
  <si>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</si>
  <si>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</si>
  <si>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</si>
  <si>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</si>
  <si>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</si>
  <si>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</si>
  <si>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</si>
  <si>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</si>
  <si>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</si>
  <si>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</si>
  <si>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</si>
  <si>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</si>
  <si>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</si>
  <si>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</si>
  <si>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</si>
  <si>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</si>
  <si>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</si>
  <si>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</si>
  <si>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</si>
  <si>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</si>
  <si>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</si>
  <si>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</si>
  <si>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</si>
  <si>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</si>
  <si>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</si>
  <si>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</si>
  <si>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</si>
  <si>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</si>
  <si>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</si>
  <si>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</si>
  <si>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</si>
  <si>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</si>
  <si>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</si>
  <si>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</si>
  <si>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</si>
  <si>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</si>
  <si>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</si>
  <si>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</si>
  <si>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</si>
  <si>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</si>
  <si>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</si>
  <si>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</si>
  <si>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</si>
  <si>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</si>
  <si>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</si>
  <si>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</si>
  <si>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</si>
  <si>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</si>
  <si>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</si>
  <si>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</si>
  <si>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</si>
  <si>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</si>
  <si>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</si>
  <si>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</si>
  <si>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</si>
  <si>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</si>
  <si>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</si>
  <si>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</si>
  <si>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</si>
  <si>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</si>
  <si>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</si>
  <si>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</si>
  <si>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</si>
  <si>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</si>
  <si>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</si>
  <si>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</si>
  <si>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</si>
  <si>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</si>
  <si>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</si>
  <si>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</si>
  <si>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</si>
  <si>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</si>
  <si>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</si>
  <si>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</si>
  <si>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</si>
  <si>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</si>
  <si>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</si>
  <si>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</si>
  <si>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</si>
  <si>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</si>
  <si>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</si>
  <si>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</si>
  <si>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</si>
  <si>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</si>
  <si>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</si>
  <si>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</si>
  <si>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</si>
  <si>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</si>
  <si>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</si>
  <si>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</si>
  <si>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</si>
  <si>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</si>
  <si>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</si>
  <si>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</si>
  <si>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</si>
  <si>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</si>
  <si>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</si>
  <si>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</si>
  <si>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</si>
  <si>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</si>
  <si>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</si>
  <si>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</si>
  <si>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</si>
  <si>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</si>
  <si>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</si>
  <si>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</si>
  <si>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</si>
  <si>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</si>
  <si>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</si>
  <si>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</si>
  <si>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</si>
  <si>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</si>
  <si>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</si>
  <si>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</si>
  <si>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</si>
  <si>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</si>
  <si>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</si>
  <si>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</si>
  <si>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</si>
  <si>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</si>
  <si>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</si>
  <si>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</si>
  <si>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</si>
  <si>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</si>
  <si>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</si>
  <si>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</si>
  <si>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</si>
  <si>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</si>
  <si>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</si>
  <si>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</si>
  <si>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</si>
  <si>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</si>
  <si>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</si>
  <si>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</si>
  <si>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</si>
  <si>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</si>
  <si>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</si>
  <si>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</si>
  <si>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</si>
  <si>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</si>
  <si>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</si>
  <si>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</si>
  <si>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</si>
  <si>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</si>
  <si>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</si>
  <si>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</si>
  <si>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</si>
  <si>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</si>
  <si>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</si>
  <si>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</si>
  <si>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</si>
  <si>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</si>
  <si>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</si>
  <si>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</si>
  <si>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</si>
  <si>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</si>
  <si>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</si>
  <si>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</si>
  <si>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</si>
  <si>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</si>
  <si>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</si>
  <si>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</si>
  <si>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</si>
  <si>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</si>
  <si>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</si>
  <si>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</si>
  <si>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</si>
  <si>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</si>
  <si>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</si>
  <si>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</si>
  <si>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</si>
  <si>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</si>
  <si>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</si>
  <si>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</si>
  <si>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</si>
  <si>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</si>
  <si>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</si>
  <si>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</si>
  <si>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</si>
  <si>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</si>
  <si>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</si>
  <si>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</si>
  <si>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</si>
  <si>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</si>
  <si>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</si>
  <si>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</si>
  <si>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</si>
  <si>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</si>
  <si>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</si>
  <si>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</si>
  <si>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</si>
  <si>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</si>
  <si>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</si>
  <si>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</si>
  <si>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</si>
  <si>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</si>
  <si>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</si>
  <si>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</si>
  <si>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</si>
  <si>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</si>
  <si>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</si>
  <si>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</si>
  <si>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</si>
  <si>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</si>
  <si>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</si>
  <si>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</si>
  <si>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</si>
  <si>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</si>
  <si>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</si>
  <si>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</si>
  <si>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</si>
  <si>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</si>
  <si>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</si>
  <si>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</si>
  <si>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</si>
  <si>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</si>
  <si>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</si>
  <si>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</si>
  <si>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</si>
  <si>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</si>
  <si>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</si>
  <si>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</si>
  <si>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</si>
  <si>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</si>
  <si>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</si>
  <si>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</si>
  <si>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</si>
  <si>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</si>
  <si>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</si>
  <si>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</si>
  <si>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</si>
  <si>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</si>
  <si>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</si>
  <si>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</si>
  <si>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</si>
  <si>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</si>
  <si>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</si>
  <si>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</si>
  <si>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</si>
  <si>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</si>
  <si>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</si>
  <si>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</si>
  <si>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</si>
  <si>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</si>
  <si>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</si>
  <si>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</si>
  <si>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</si>
  <si>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</si>
  <si>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</si>
  <si>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</si>
  <si>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</si>
  <si>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</si>
  <si>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</si>
  <si>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</si>
  <si>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</si>
  <si>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</si>
  <si>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</si>
  <si>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</si>
  <si>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</si>
  <si>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</si>
  <si>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</si>
  <si>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</si>
  <si>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</si>
  <si>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</si>
  <si>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</si>
  <si>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</si>
  <si>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</si>
  <si>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</si>
  <si>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</si>
  <si>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</si>
  <si>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</si>
  <si>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</si>
  <si>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</si>
  <si>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</si>
  <si>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</si>
  <si>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</si>
  <si>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</si>
  <si>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</si>
  <si>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</si>
  <si>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</si>
  <si>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</si>
  <si>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</si>
  <si>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</si>
  <si>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</si>
  <si>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</si>
  <si>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</si>
  <si>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</si>
  <si>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</si>
  <si>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</si>
  <si>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</si>
  <si>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</si>
  <si>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</si>
  <si>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</si>
  <si>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</si>
  <si>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</si>
  <si>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</si>
  <si>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</si>
  <si>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</si>
  <si>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</si>
  <si>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</si>
  <si>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</si>
  <si>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</si>
  <si>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</si>
  <si>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</si>
  <si>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</si>
  <si>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</si>
  <si>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</si>
  <si>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</si>
  <si>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</si>
  <si>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</si>
  <si>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</si>
  <si>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</si>
  <si>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</si>
  <si>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</si>
  <si>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</si>
  <si>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</si>
  <si>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</si>
  <si>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</si>
  <si>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</si>
  <si>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</si>
  <si>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</si>
  <si>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</si>
  <si>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</si>
  <si>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</si>
  <si>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</si>
  <si>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</si>
  <si>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</si>
  <si>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</si>
  <si>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</si>
  <si>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</si>
  <si>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</si>
  <si>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</si>
  <si>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</si>
  <si>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</si>
  <si>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</si>
  <si>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</si>
  <si>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</si>
  <si>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</si>
  <si>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</si>
  <si>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</si>
  <si>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</si>
  <si>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</si>
  <si>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</si>
  <si>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</si>
  <si>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</si>
  <si>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</si>
  <si>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</si>
  <si>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</si>
  <si>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</si>
  <si>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</si>
  <si>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</si>
  <si>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</si>
  <si>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</si>
  <si>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</si>
  <si>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</si>
  <si>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</si>
  <si>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</si>
  <si>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</si>
  <si>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</si>
  <si>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</si>
  <si>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</si>
  <si>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</si>
  <si>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</si>
  <si>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</si>
  <si>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</si>
  <si>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</si>
  <si>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</si>
  <si>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</si>
  <si>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</si>
  <si>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</si>
  <si>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</si>
  <si>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</si>
  <si>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</si>
  <si>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</si>
  <si>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</si>
  <si>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</si>
  <si>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</si>
  <si>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</si>
  <si>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</si>
  <si>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</si>
  <si>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</si>
  <si>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</si>
  <si>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</si>
  <si>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</si>
  <si>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</si>
  <si>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</si>
  <si>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</si>
  <si>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</si>
  <si>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</si>
  <si>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</si>
  <si>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</si>
  <si>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</si>
  <si>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</si>
  <si>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</si>
  <si>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</si>
  <si>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</si>
  <si>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</si>
  <si>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</si>
  <si>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</si>
  <si>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</si>
  <si>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</si>
  <si>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</si>
  <si>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</si>
  <si>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</si>
  <si>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</si>
  <si>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</si>
  <si>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</si>
  <si>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</si>
  <si>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</si>
  <si>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</si>
  <si>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</si>
  <si>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</si>
  <si>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</si>
  <si>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</si>
  <si>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</si>
  <si>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</si>
  <si>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</si>
  <si>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</si>
  <si>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</si>
  <si>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</si>
  <si>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</si>
  <si>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</si>
  <si>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</si>
  <si>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</si>
  <si>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</si>
  <si>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</si>
  <si>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</si>
  <si>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</si>
  <si>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</si>
  <si>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</si>
  <si>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</si>
  <si>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</si>
  <si>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</si>
  <si>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</si>
  <si>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</si>
  <si>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</si>
  <si>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</si>
  <si>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</si>
  <si>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</si>
  <si>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</si>
  <si>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</si>
  <si>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</si>
  <si>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</si>
  <si>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</si>
  <si>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</si>
  <si>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</si>
  <si>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</si>
  <si>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</si>
  <si>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</si>
  <si>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</si>
  <si>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</si>
  <si>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</si>
  <si>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</si>
  <si>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</si>
  <si>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</si>
  <si>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</si>
  <si>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</si>
  <si>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</si>
  <si>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</si>
  <si>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</si>
  <si>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</si>
  <si>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</si>
  <si>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</si>
  <si>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</si>
  <si>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</si>
  <si>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</si>
  <si>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</si>
  <si>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</si>
  <si>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</si>
  <si>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</si>
  <si>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</si>
  <si>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</si>
  <si>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</si>
  <si>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</si>
  <si>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</si>
  <si>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</si>
  <si>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</si>
  <si>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</si>
  <si>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</si>
  <si>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</si>
  <si>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</si>
  <si>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</si>
  <si>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</si>
  <si>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</si>
  <si>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</si>
  <si>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</si>
  <si>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</si>
  <si>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</si>
  <si>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</si>
  <si>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</si>
  <si>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</si>
  <si>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</si>
  <si>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</si>
  <si>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</si>
  <si>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</si>
  <si>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</si>
  <si>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</si>
  <si>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</si>
  <si>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</si>
  <si>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</si>
  <si>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</si>
  <si>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</si>
  <si>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</si>
  <si>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</si>
  <si>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</si>
  <si>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</si>
  <si>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</si>
  <si>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</si>
  <si>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</si>
  <si>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</si>
  <si>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</si>
  <si>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</si>
  <si>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</si>
  <si>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</si>
  <si>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</si>
  <si>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</si>
  <si>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</si>
  <si>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</si>
  <si>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</si>
  <si>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</si>
  <si>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</si>
  <si>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</si>
  <si>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</si>
  <si>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</si>
  <si>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</si>
  <si>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</si>
  <si>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</si>
  <si>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</si>
  <si>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</si>
  <si>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</si>
  <si>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</si>
  <si>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</si>
  <si>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</si>
  <si>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</si>
  <si>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</si>
  <si>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</si>
  <si>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</si>
  <si>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</si>
  <si>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</si>
  <si>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</si>
  <si>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</si>
  <si>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</si>
  <si>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</si>
  <si>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</si>
  <si>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</si>
  <si>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</si>
  <si>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</si>
  <si>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</si>
  <si>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</si>
  <si>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</si>
  <si>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</si>
  <si>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</si>
  <si>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</si>
  <si>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</si>
  <si>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</si>
  <si>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</si>
  <si>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</si>
  <si>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</si>
  <si>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</si>
  <si>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</si>
  <si>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</si>
  <si>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</si>
  <si>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</si>
  <si>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</si>
  <si>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</si>
  <si>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</si>
  <si>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</si>
  <si>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</si>
  <si>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</si>
  <si>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</si>
  <si>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</si>
  <si>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</si>
  <si>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</si>
  <si>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</si>
  <si>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</si>
  <si>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</si>
  <si>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</si>
  <si>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</si>
  <si>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</si>
  <si>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</si>
  <si>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</si>
  <si>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</si>
  <si>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</si>
  <si>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</si>
  <si>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</si>
  <si>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</si>
  <si>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</si>
  <si>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</si>
  <si>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</si>
  <si>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</si>
  <si>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</si>
  <si>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</si>
  <si>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</si>
  <si>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</si>
  <si>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</si>
  <si>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</si>
  <si>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</si>
  <si>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</si>
  <si>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</si>
  <si>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</si>
  <si>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</si>
  <si>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</si>
  <si>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</si>
  <si>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</si>
  <si>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</si>
  <si>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</si>
  <si>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</si>
  <si>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</si>
  <si>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</si>
  <si>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</si>
  <si>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</si>
  <si>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</si>
  <si>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</si>
  <si>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</si>
  <si>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</si>
  <si>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</si>
  <si>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</si>
  <si>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</si>
  <si>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</si>
  <si>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</si>
  <si>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</si>
  <si>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</si>
  <si>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</si>
  <si>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</si>
  <si>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</si>
  <si>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</si>
  <si>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</si>
  <si>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</si>
  <si>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</si>
  <si>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</si>
  <si>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</si>
  <si>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</si>
  <si>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</si>
  <si>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</si>
  <si>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</si>
  <si>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</si>
  <si>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</si>
  <si>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</si>
  <si>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</si>
  <si>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</si>
  <si>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</si>
  <si>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</si>
  <si>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</si>
  <si>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</si>
  <si>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</si>
  <si>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</si>
  <si>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</si>
  <si>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</si>
  <si>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</si>
  <si>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</si>
  <si>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</si>
  <si>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</si>
  <si>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</si>
  <si>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</si>
  <si>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</si>
  <si>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</si>
  <si>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</si>
  <si>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</si>
  <si>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</si>
  <si>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</si>
  <si>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</si>
  <si>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</si>
  <si>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</si>
  <si>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</si>
  <si>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</si>
  <si>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</si>
  <si>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</si>
  <si>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</si>
  <si>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</si>
  <si>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</si>
  <si>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</si>
  <si>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</si>
  <si>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</si>
  <si>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</si>
  <si>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</si>
  <si>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</si>
  <si>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</si>
  <si>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</si>
  <si>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</si>
  <si>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</si>
  <si>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</si>
  <si>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</si>
  <si>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</si>
  <si>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</si>
  <si>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</si>
  <si>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</si>
  <si>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</si>
  <si>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</si>
  <si>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</si>
  <si>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</si>
  <si>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</si>
  <si>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</si>
  <si>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</si>
  <si>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</si>
  <si>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</si>
  <si>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</si>
  <si>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</si>
  <si>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</si>
  <si>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</si>
  <si>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</si>
  <si>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</si>
  <si>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</si>
  <si>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</si>
  <si>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</si>
  <si>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</si>
  <si>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</si>
  <si>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</si>
  <si>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</si>
  <si>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</si>
  <si>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</si>
  <si>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</si>
  <si>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</si>
  <si>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</si>
  <si>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</si>
  <si>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</si>
  <si>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</si>
  <si>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</si>
  <si>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</si>
  <si>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</si>
  <si>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</si>
  <si>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</si>
  <si>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</si>
  <si>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</si>
  <si>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</si>
  <si>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</si>
  <si>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</si>
  <si>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</si>
  <si>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</si>
  <si>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</si>
  <si>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</si>
  <si>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</si>
  <si>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</si>
  <si>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</si>
  <si>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</si>
  <si>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</si>
  <si>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</si>
  <si>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</si>
  <si>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</si>
  <si>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</si>
  <si>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</si>
  <si>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</si>
  <si>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</si>
  <si>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</si>
  <si>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</si>
  <si>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</si>
  <si>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</si>
  <si>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</si>
  <si>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</si>
  <si>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</si>
  <si>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</si>
  <si>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</si>
  <si>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</si>
  <si>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</si>
  <si>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</si>
  <si>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</si>
  <si>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</si>
  <si>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</si>
  <si>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</si>
  <si>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</si>
  <si>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</si>
  <si>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</si>
  <si>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</si>
  <si>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</si>
  <si>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</si>
  <si>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</si>
  <si>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</si>
  <si>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</si>
  <si>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</si>
  <si>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</si>
  <si>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</si>
  <si>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</si>
  <si>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</si>
  <si>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</si>
  <si>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</si>
  <si>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</si>
  <si>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</si>
  <si>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</si>
  <si>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</si>
  <si>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</si>
  <si>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</si>
  <si>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</si>
  <si>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</si>
  <si>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</si>
  <si>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</si>
  <si>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</si>
  <si>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</si>
  <si>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</si>
  <si>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</si>
  <si>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</si>
  <si>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</si>
  <si>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</si>
  <si>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</si>
  <si>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</si>
  <si>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</si>
  <si>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</si>
  <si>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</si>
  <si>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</si>
  <si>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</si>
  <si>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</si>
  <si>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</si>
  <si>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</si>
  <si>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</si>
  <si>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</si>
  <si>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</si>
  <si>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</si>
  <si>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</si>
  <si>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</si>
  <si>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</si>
  <si>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</si>
  <si>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</si>
  <si>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</si>
  <si>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</si>
  <si>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</si>
  <si>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</si>
  <si>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</si>
  <si>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</si>
  <si>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</si>
  <si>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</si>
  <si>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</si>
  <si>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</si>
  <si>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</si>
  <si>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</si>
  <si>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</si>
  <si>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</si>
  <si>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</si>
  <si>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</si>
  <si>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</si>
  <si>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</si>
  <si>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</si>
  <si>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</si>
  <si>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</si>
  <si>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</si>
  <si>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</si>
  <si>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</si>
  <si>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</si>
  <si>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</si>
  <si>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</si>
  <si>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</si>
  <si>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</si>
  <si>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</si>
  <si>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</si>
  <si>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</si>
  <si>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</si>
  <si>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</si>
  <si>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</si>
  <si>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</si>
  <si>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</si>
  <si>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</si>
  <si>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</si>
  <si>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</si>
  <si>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</si>
  <si>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</si>
  <si>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</si>
  <si>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</si>
  <si>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</si>
  <si>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</si>
  <si>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</si>
  <si>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</si>
  <si>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</si>
  <si>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</si>
  <si>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</si>
  <si>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</si>
  <si>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</si>
  <si>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</si>
  <si>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</si>
  <si>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</si>
  <si>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</si>
  <si>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</si>
  <si>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</si>
  <si>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</si>
  <si>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</si>
  <si>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</si>
  <si>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</si>
  <si>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</si>
  <si>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</si>
  <si>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</si>
  <si>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</si>
  <si>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</si>
  <si>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</si>
  <si>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</si>
  <si>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</si>
  <si>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</si>
  <si>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</si>
  <si>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</si>
  <si>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</si>
  <si>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</si>
  <si>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</si>
  <si>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</si>
  <si>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</si>
  <si>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</si>
  <si>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</si>
  <si>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</si>
  <si>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</si>
  <si>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</si>
  <si>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</si>
  <si>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</si>
  <si>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</si>
  <si>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</si>
  <si>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</si>
  <si>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</si>
  <si>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</si>
  <si>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</si>
  <si>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</si>
  <si>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</si>
  <si>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</si>
  <si>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</si>
  <si>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</si>
  <si>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</si>
  <si>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</si>
  <si>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</si>
  <si>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</si>
  <si>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</si>
  <si>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</si>
  <si>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</si>
  <si>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</si>
  <si>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</si>
  <si>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</si>
  <si>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</si>
  <si>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</si>
  <si>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</si>
  <si>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</si>
  <si>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</si>
  <si>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</si>
  <si>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</si>
  <si>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</si>
  <si>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</si>
  <si>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</si>
  <si>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</si>
  <si>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</si>
  <si>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</si>
  <si>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</si>
  <si>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</si>
  <si>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</si>
  <si>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</si>
  <si>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</si>
  <si>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</si>
  <si>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</si>
  <si>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</si>
  <si>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</si>
  <si>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</si>
  <si>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</si>
  <si>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</si>
  <si>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</si>
  <si>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</si>
  <si>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</si>
  <si>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</si>
  <si>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</si>
  <si>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</si>
  <si>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</si>
  <si>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</si>
  <si>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</si>
  <si>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</si>
  <si>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</si>
  <si>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</si>
  <si>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</si>
  <si>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</si>
  <si>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</si>
  <si>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</si>
  <si>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</si>
  <si>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</si>
  <si>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</si>
  <si>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</si>
  <si>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</si>
  <si>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</si>
  <si>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</si>
  <si>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</si>
  <si>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</si>
  <si>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</si>
  <si>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</si>
  <si>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</si>
  <si>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</si>
  <si>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</si>
  <si>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</si>
  <si>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</si>
  <si>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</si>
  <si>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</si>
  <si>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</si>
  <si>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</si>
  <si>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</si>
  <si>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</si>
  <si>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</si>
  <si>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</si>
  <si>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</si>
  <si>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</si>
  <si>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</si>
  <si>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</si>
  <si>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</si>
  <si>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</si>
  <si>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</si>
  <si>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</si>
  <si>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</si>
  <si>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</si>
  <si>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</si>
  <si>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</si>
  <si>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</si>
  <si>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</si>
  <si>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</si>
  <si>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</si>
  <si>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</si>
  <si>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</si>
  <si>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</si>
  <si>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</si>
  <si>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</si>
  <si>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</si>
  <si>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</si>
  <si>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</si>
  <si>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</si>
  <si>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</si>
  <si>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</si>
  <si>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</si>
  <si>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</si>
  <si>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</si>
  <si>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</si>
  <si>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</si>
  <si>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</si>
  <si>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</si>
  <si>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</si>
  <si>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</si>
  <si>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</si>
  <si>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</si>
  <si>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</si>
  <si>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</si>
  <si>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</si>
  <si>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</si>
  <si>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</si>
  <si>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</si>
  <si>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</si>
  <si>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</si>
  <si>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</si>
  <si>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</si>
  <si>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</si>
  <si>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</si>
  <si>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</si>
  <si>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</si>
  <si>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</si>
  <si>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</si>
  <si>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</si>
  <si>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</si>
  <si>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</si>
  <si>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</si>
  <si>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</si>
  <si>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</si>
  <si>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</si>
  <si>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</si>
  <si>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</si>
  <si>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</si>
  <si>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</si>
  <si>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</si>
  <si>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</si>
  <si>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</si>
  <si>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</si>
  <si>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</si>
  <si>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</si>
  <si>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</si>
  <si>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</si>
  <si>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</si>
  <si>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</si>
  <si>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</si>
  <si>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</si>
  <si>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</si>
  <si>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</si>
  <si>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</si>
  <si>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</si>
  <si>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</si>
  <si>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</si>
  <si>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</si>
  <si>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</si>
  <si>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</si>
  <si>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</si>
  <si>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</si>
  <si>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</si>
  <si>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</si>
  <si>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</si>
  <si>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</si>
  <si>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</si>
  <si>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</si>
  <si>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</si>
  <si>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</si>
  <si>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</si>
  <si>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</si>
  <si>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</si>
  <si>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</si>
  <si>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</si>
  <si>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</si>
  <si>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</si>
  <si>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</si>
  <si>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</si>
  <si>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</si>
  <si>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</si>
  <si>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</si>
  <si>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</si>
  <si>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</si>
  <si>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</si>
  <si>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</si>
  <si>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</si>
  <si>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</si>
  <si>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</si>
  <si>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</si>
  <si>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</si>
  <si>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</si>
  <si>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</si>
  <si>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</si>
  <si>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</si>
  <si>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</si>
  <si>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</si>
  <si>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</si>
  <si>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</si>
  <si>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</si>
  <si>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</si>
  <si>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</si>
  <si>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</si>
  <si>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</si>
  <si>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</si>
  <si>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</si>
  <si>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</si>
  <si>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</si>
  <si>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</si>
  <si>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</si>
  <si>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</si>
  <si>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</si>
  <si>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</si>
  <si>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</si>
  <si>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</si>
  <si>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</si>
  <si>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</si>
  <si>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</si>
  <si>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</si>
  <si>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</si>
  <si>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</si>
  <si>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</si>
  <si>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</si>
  <si>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</si>
  <si>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</si>
  <si>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</si>
  <si>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</si>
  <si>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</si>
  <si>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</si>
  <si>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</si>
  <si>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</si>
  <si>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</si>
  <si>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</si>
  <si>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</si>
  <si>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</si>
  <si>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</si>
  <si>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</si>
  <si>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</si>
  <si>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</si>
  <si>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</si>
  <si>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</si>
  <si>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</si>
  <si>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</si>
  <si>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</si>
  <si>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</si>
  <si>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</si>
  <si>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</si>
  <si>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</si>
  <si>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</si>
  <si>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</si>
  <si>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</si>
  <si>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</si>
  <si>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</si>
  <si>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</si>
  <si>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</si>
  <si>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</si>
  <si>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</si>
  <si>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</si>
  <si>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</si>
  <si>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</si>
  <si>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</si>
  <si>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</si>
  <si>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</si>
  <si>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</si>
  <si>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</si>
  <si>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</si>
  <si>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</si>
  <si>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</si>
  <si>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</si>
  <si>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</si>
  <si>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</si>
  <si>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</si>
  <si>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</si>
  <si>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</si>
  <si>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</si>
  <si>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</si>
  <si>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</si>
  <si>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</si>
  <si>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</si>
  <si>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</si>
  <si>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</si>
  <si>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</si>
  <si>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</si>
  <si>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</si>
  <si>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</si>
  <si>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</si>
  <si>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</si>
  <si>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</si>
  <si>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</si>
  <si>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</si>
  <si>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</si>
  <si>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</si>
  <si>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</si>
  <si>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</si>
  <si>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</si>
  <si>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</si>
  <si>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</si>
  <si>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</si>
  <si>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</si>
  <si>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</si>
  <si>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</si>
  <si>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</si>
  <si>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</si>
  <si>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</si>
  <si>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</si>
  <si>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</si>
  <si>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</si>
  <si>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</si>
  <si>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</si>
  <si>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</si>
  <si>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</si>
  <si>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</si>
  <si>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</si>
  <si>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</si>
  <si>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</si>
  <si>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</si>
  <si>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</si>
  <si>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</si>
  <si>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</si>
  <si>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</si>
  <si>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</si>
  <si>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</si>
  <si>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</si>
  <si>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</si>
  <si>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</si>
  <si>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</si>
  <si>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</si>
  <si>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</si>
  <si>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</si>
  <si>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</si>
  <si>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</si>
  <si>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</si>
  <si>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</si>
  <si>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</si>
  <si>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</si>
  <si>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</si>
  <si>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</si>
  <si>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</si>
  <si>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</si>
  <si>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</si>
  <si>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</si>
  <si>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</si>
  <si>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</si>
  <si>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</si>
  <si>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</si>
  <si>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</si>
  <si>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</si>
  <si>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</si>
  <si>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</si>
  <si>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</si>
  <si>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</si>
  <si>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</si>
  <si>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</si>
  <si>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</si>
  <si>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</si>
  <si>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</si>
  <si>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</si>
  <si>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</si>
  <si>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</si>
  <si>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</si>
  <si>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</si>
  <si>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</si>
  <si>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</si>
  <si>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</si>
  <si>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</si>
  <si>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</si>
  <si>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</si>
  <si>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</si>
  <si>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</si>
  <si>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</si>
  <si>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</si>
  <si>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</si>
  <si>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</si>
  <si>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</si>
  <si>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</si>
  <si>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</si>
  <si>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</si>
  <si>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</si>
  <si>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</si>
  <si>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</si>
  <si>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</si>
  <si>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</si>
  <si>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</si>
  <si>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</si>
  <si>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</si>
  <si>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</si>
  <si>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</si>
  <si>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</si>
  <si>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</si>
  <si>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</si>
  <si>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</si>
  <si>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</si>
  <si>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</si>
  <si>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</si>
  <si>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</si>
  <si>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</si>
  <si>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</si>
  <si>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</si>
  <si>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</si>
  <si>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</si>
  <si>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</si>
  <si>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</si>
  <si>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</si>
  <si>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</si>
  <si>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</si>
  <si>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</si>
  <si>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</si>
  <si>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</si>
  <si>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</si>
  <si>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</si>
  <si>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</si>
  <si>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</si>
  <si>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</si>
  <si>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</si>
  <si>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</si>
  <si>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</si>
  <si>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</si>
  <si>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</si>
  <si>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</si>
  <si>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</si>
  <si>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</si>
  <si>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</si>
  <si>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</si>
  <si>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</si>
  <si>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</si>
  <si>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</si>
  <si>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</si>
  <si>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</si>
  <si>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</si>
  <si>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</si>
  <si>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</si>
  <si>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</si>
  <si>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</si>
  <si>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</si>
  <si>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</si>
  <si>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</si>
  <si>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</si>
  <si>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</si>
  <si>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</si>
  <si>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</si>
  <si>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</si>
  <si>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</si>
  <si>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</si>
  <si>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</si>
  <si>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</si>
  <si>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</si>
  <si>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</si>
  <si>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</si>
  <si>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</si>
  <si>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</si>
  <si>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</si>
  <si>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</si>
  <si>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</si>
  <si>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</si>
  <si>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</si>
  <si>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</si>
  <si>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</si>
  <si>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</si>
  <si>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</si>
  <si>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</si>
  <si>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</si>
  <si>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</si>
  <si>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</si>
  <si>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</si>
  <si>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</si>
  <si>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</si>
  <si>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</si>
  <si>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</si>
  <si>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</si>
  <si>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</si>
  <si>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</si>
  <si>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</si>
  <si>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</si>
  <si>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</si>
  <si>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</si>
  <si>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</si>
  <si>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</si>
  <si>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</si>
  <si>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</si>
  <si>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</si>
  <si>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</si>
  <si>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</si>
  <si>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</si>
  <si>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</si>
  <si>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</si>
  <si>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</si>
  <si>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</si>
  <si>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</si>
  <si>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</si>
  <si>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</si>
  <si>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</si>
  <si>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</si>
  <si>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</si>
  <si>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</si>
  <si>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</si>
  <si>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</si>
  <si>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</si>
  <si>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</si>
  <si>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</si>
  <si>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</si>
  <si>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</si>
  <si>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</si>
  <si>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</si>
  <si>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</si>
  <si>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</si>
  <si>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</si>
  <si>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</si>
  <si>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</si>
  <si>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</si>
  <si>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</si>
  <si>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</si>
  <si>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</si>
  <si>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</si>
  <si>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</si>
  <si>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</si>
  <si>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</si>
  <si>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</si>
  <si>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</si>
  <si>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</si>
  <si>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</si>
  <si>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</si>
  <si>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</si>
  <si>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</si>
  <si>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</si>
  <si>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</si>
  <si>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</si>
  <si>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</si>
  <si>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</si>
  <si>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</si>
  <si>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</si>
  <si>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</si>
  <si>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</si>
  <si>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</si>
  <si>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</si>
  <si>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</si>
  <si>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</si>
  <si>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</si>
  <si>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</si>
  <si>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</si>
  <si>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</si>
  <si>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</si>
  <si>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</si>
  <si>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</si>
  <si>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</si>
  <si>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</si>
  <si>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</si>
  <si>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</si>
  <si>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</si>
  <si>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</si>
  <si>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</si>
  <si>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</si>
  <si>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</si>
  <si>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</si>
  <si>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</si>
  <si>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</si>
  <si>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</si>
  <si>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</si>
  <si>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</si>
  <si>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</si>
  <si>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</si>
  <si>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</si>
  <si>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</si>
  <si>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</si>
  <si>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</si>
  <si>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</si>
  <si>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</si>
  <si>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</si>
  <si>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</si>
  <si>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</si>
  <si>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</si>
  <si>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</si>
  <si>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</si>
  <si>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</si>
  <si>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</si>
  <si>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</si>
  <si>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</si>
  <si>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</si>
  <si>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</si>
  <si>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</si>
  <si>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</si>
  <si>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</si>
  <si>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</si>
  <si>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</si>
  <si>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</si>
  <si>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</si>
  <si>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</si>
  <si>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</si>
  <si>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</si>
  <si>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</si>
  <si>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</si>
  <si>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</si>
  <si>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</si>
  <si>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</si>
  <si>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</si>
  <si>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</si>
  <si>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</si>
  <si>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</si>
  <si>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</si>
  <si>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</si>
  <si>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</si>
  <si>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</si>
  <si>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</si>
  <si>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</si>
  <si>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</si>
  <si>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</si>
  <si>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</si>
  <si>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</si>
  <si>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</si>
  <si>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</si>
  <si>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</si>
  <si>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</si>
  <si>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</si>
  <si>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</si>
  <si>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</si>
  <si>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</si>
  <si>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</si>
  <si>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</si>
  <si>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</si>
  <si>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</si>
  <si>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</si>
  <si>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</si>
  <si>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</si>
  <si>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</si>
  <si>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</si>
  <si>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</si>
  <si>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</si>
  <si>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</si>
  <si>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</si>
  <si>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</si>
  <si>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</si>
  <si>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</si>
  <si>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</si>
  <si>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</si>
  <si>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</si>
  <si>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</si>
  <si>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</si>
  <si>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</si>
  <si>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</si>
  <si>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</si>
  <si>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</si>
  <si>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</si>
  <si>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</si>
  <si>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</si>
  <si>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</si>
  <si>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</si>
  <si>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</si>
  <si>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</si>
  <si>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</si>
  <si>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</si>
  <si>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</si>
  <si>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</si>
  <si>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</si>
  <si>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</si>
  <si>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</si>
  <si>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</si>
  <si>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</si>
  <si>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</si>
  <si>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</si>
  <si>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</si>
  <si>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</si>
  <si>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</si>
  <si>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</si>
  <si>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</si>
  <si>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</si>
  <si>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</si>
  <si>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</si>
  <si>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</si>
  <si>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</si>
  <si>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</si>
  <si>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</si>
  <si>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</si>
  <si>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</si>
  <si>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</si>
  <si>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</si>
  <si>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</si>
  <si>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</si>
  <si>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</si>
  <si>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</si>
  <si>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</si>
  <si>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</si>
  <si>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</si>
  <si>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</si>
  <si>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</si>
  <si>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</si>
  <si>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</si>
  <si>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</si>
  <si>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</si>
  <si>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</si>
  <si>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</si>
  <si>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</si>
  <si>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</si>
  <si>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</si>
  <si>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</si>
  <si>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</si>
  <si>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</si>
  <si>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</si>
  <si>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</si>
  <si>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</si>
  <si>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</si>
  <si>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</si>
  <si>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</si>
  <si>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</si>
  <si>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</si>
  <si>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</si>
  <si>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</si>
  <si>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</si>
  <si>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</si>
  <si>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</si>
  <si>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</si>
  <si>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</si>
  <si>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</si>
  <si>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</si>
  <si>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</si>
  <si>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</si>
  <si>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</si>
  <si>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</si>
  <si>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</si>
  <si>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</si>
  <si>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</si>
  <si>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</si>
  <si>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</si>
  <si>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</si>
  <si>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</si>
  <si>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</si>
  <si>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</si>
  <si>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</si>
  <si>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</si>
  <si>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</si>
  <si>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</si>
  <si>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</si>
  <si>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</si>
  <si>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</si>
  <si>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</si>
  <si>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</si>
  <si>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</si>
  <si>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</si>
  <si>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</si>
  <si>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</si>
  <si>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</si>
  <si>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</si>
  <si>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</si>
  <si>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</si>
  <si>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</si>
  <si>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</si>
  <si>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</si>
  <si>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</si>
  <si>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</si>
  <si>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</si>
  <si>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</si>
  <si>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</si>
  <si>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</si>
  <si>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</si>
  <si>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</si>
  <si>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</si>
  <si>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</si>
  <si>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</si>
  <si>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</si>
  <si>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</si>
  <si>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</si>
  <si>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</si>
  <si>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</si>
  <si>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</si>
  <si>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</si>
  <si>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</si>
  <si>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</si>
  <si>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</si>
  <si>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</si>
  <si>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</si>
  <si>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</si>
  <si>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</si>
  <si>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</si>
  <si>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</si>
  <si>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</si>
  <si>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</si>
  <si>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</si>
  <si>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</si>
  <si>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</si>
  <si>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</si>
  <si>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</si>
  <si>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</si>
  <si>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</si>
  <si>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</si>
  <si>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</si>
  <si>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</si>
  <si>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</si>
  <si>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</si>
  <si>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</si>
  <si>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</si>
  <si>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</si>
  <si>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</si>
  <si>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</si>
  <si>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</si>
  <si>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</si>
  <si>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</si>
  <si>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</si>
  <si>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</si>
  <si>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</si>
  <si>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</si>
  <si>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</si>
  <si>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</si>
  <si>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</si>
  <si>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</si>
  <si>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</si>
  <si>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</si>
  <si>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</si>
  <si>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</si>
  <si>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</si>
  <si>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</si>
  <si>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</si>
  <si>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</si>
  <si>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</si>
  <si>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</si>
  <si>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</si>
  <si>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</si>
  <si>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</si>
  <si>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</si>
  <si>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</si>
  <si>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</si>
  <si>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</si>
  <si>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</si>
  <si>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</si>
  <si>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</si>
  <si>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</si>
  <si>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</si>
  <si>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</si>
  <si>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</si>
  <si>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</si>
  <si>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</si>
  <si>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</si>
  <si>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</si>
  <si>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</si>
  <si>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</si>
  <si>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</si>
  <si>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</si>
  <si>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</si>
  <si>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</si>
  <si>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</si>
  <si>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</si>
  <si>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</si>
  <si>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</si>
  <si>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</si>
  <si>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</si>
  <si>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</si>
  <si>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</si>
  <si>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</si>
  <si>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</si>
  <si>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</si>
  <si>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</si>
  <si>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</si>
  <si>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</si>
  <si>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</si>
  <si>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</si>
  <si>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</si>
  <si>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</si>
  <si>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</si>
  <si>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</si>
  <si>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</si>
  <si>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</si>
  <si>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</si>
  <si>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</si>
  <si>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</si>
  <si>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</si>
  <si>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</si>
  <si>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</si>
  <si>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</si>
  <si>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</si>
  <si>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</si>
  <si>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</si>
  <si>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</si>
  <si>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</si>
  <si>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</si>
  <si>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</si>
  <si>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</si>
  <si>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</si>
  <si>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</si>
  <si>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</si>
  <si>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</si>
  <si>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</si>
  <si>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</si>
  <si>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</si>
  <si>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</si>
  <si>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</si>
  <si>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</si>
  <si>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</si>
  <si>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</si>
  <si>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</si>
  <si>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</si>
  <si>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</si>
  <si>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</si>
  <si>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</si>
  <si>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</si>
  <si>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</si>
  <si>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</si>
  <si>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</si>
  <si>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</si>
  <si>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</si>
  <si>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</si>
  <si>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</si>
  <si>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</si>
  <si>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</si>
  <si>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</si>
  <si>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</si>
  <si>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</si>
  <si>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</si>
  <si>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</si>
  <si>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</si>
  <si>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</si>
  <si>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</si>
  <si>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</si>
  <si>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</si>
  <si>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</si>
  <si>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</si>
  <si>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</si>
  <si>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</si>
  <si>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</si>
  <si>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</si>
  <si>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</si>
  <si>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</si>
  <si>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</si>
  <si>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</si>
  <si>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</si>
  <si>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</si>
  <si>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</si>
  <si>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</si>
  <si>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</si>
  <si>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</si>
  <si>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</si>
  <si>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</si>
  <si>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</si>
  <si>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</si>
  <si>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</si>
  <si>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</si>
  <si>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</si>
  <si>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</si>
  <si>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</si>
  <si>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</si>
  <si>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</si>
  <si>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</si>
  <si>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</si>
  <si>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</si>
  <si>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</si>
  <si>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</si>
  <si>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</si>
  <si>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</si>
  <si>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</si>
  <si>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</si>
  <si>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</si>
  <si>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</si>
  <si>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</si>
  <si>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</si>
  <si>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</si>
  <si>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</si>
  <si>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</si>
  <si>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</si>
  <si>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</si>
  <si>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</si>
  <si>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</si>
  <si>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</si>
  <si>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</si>
  <si>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</si>
  <si>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</si>
  <si>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</si>
  <si>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</si>
  <si>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</si>
  <si>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</si>
  <si>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</si>
  <si>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</si>
  <si>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</si>
  <si>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</si>
  <si>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</si>
  <si>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</si>
  <si>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</si>
  <si>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</si>
  <si>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</si>
  <si>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</si>
  <si>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</si>
  <si>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</si>
  <si>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</si>
  <si>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</si>
  <si>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</si>
  <si>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</si>
  <si>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</si>
  <si>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</si>
  <si>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</si>
  <si>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</si>
  <si>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</si>
  <si>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</si>
  <si>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</si>
  <si>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</si>
  <si>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</si>
  <si>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</si>
  <si>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</si>
  <si>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</si>
  <si>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</si>
  <si>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</si>
  <si>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</si>
  <si>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</si>
  <si>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</si>
  <si>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</si>
  <si>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</si>
  <si>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</si>
  <si>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</si>
  <si>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</si>
  <si>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</si>
  <si>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</si>
  <si>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</si>
  <si>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</si>
  <si>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</si>
  <si>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</si>
  <si>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</si>
  <si>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</si>
  <si>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</si>
  <si>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</si>
  <si>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</si>
  <si>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</si>
  <si>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</si>
  <si>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</si>
  <si>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</si>
  <si>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</si>
  <si>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</si>
  <si>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</si>
  <si>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</si>
  <si>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</si>
  <si>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</si>
  <si>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</si>
  <si>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</si>
  <si>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</si>
  <si>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</si>
  <si>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</si>
  <si>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</si>
  <si>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</si>
  <si>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</si>
  <si>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</si>
  <si>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</si>
  <si>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</si>
  <si>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</si>
  <si>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</si>
  <si>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</si>
  <si>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</si>
  <si>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</si>
  <si>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</si>
  <si>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</si>
  <si>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</si>
  <si>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</si>
  <si>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</si>
  <si>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</si>
  <si>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</si>
  <si>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</si>
  <si>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</si>
  <si>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</si>
  <si>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</si>
  <si>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</si>
  <si>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</si>
  <si>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</si>
  <si>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</si>
  <si>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</si>
  <si>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</si>
  <si>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</si>
  <si>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</si>
  <si>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</si>
  <si>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</si>
  <si>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</si>
  <si>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</si>
  <si>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</si>
  <si>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</si>
  <si>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</si>
  <si>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</si>
  <si>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</si>
  <si>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</si>
  <si>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</si>
  <si>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</si>
  <si>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</si>
  <si>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</si>
  <si>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</si>
  <si>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</si>
  <si>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</si>
  <si>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</si>
  <si>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</si>
  <si>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</si>
  <si>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</si>
  <si>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</si>
  <si>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</si>
  <si>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</si>
  <si>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</si>
  <si>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</si>
  <si>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</si>
  <si>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</si>
  <si>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</si>
  <si>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</si>
  <si>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</si>
  <si>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</si>
  <si>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</si>
  <si>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</si>
  <si>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</si>
  <si>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</si>
  <si>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</si>
  <si>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</si>
  <si>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</si>
  <si>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</si>
  <si>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</si>
  <si>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</si>
  <si>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</si>
  <si>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</si>
  <si>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</si>
  <si>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</si>
  <si>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</si>
  <si>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</si>
  <si>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</si>
  <si>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</si>
  <si>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</si>
  <si>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</si>
  <si>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</si>
  <si>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</si>
  <si>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</si>
  <si>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</si>
  <si>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</si>
  <si>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</si>
  <si>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</si>
  <si>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</si>
  <si>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</si>
  <si>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</si>
  <si>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</si>
  <si>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</si>
  <si>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</si>
  <si>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</si>
  <si>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</si>
  <si>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</si>
  <si>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</si>
  <si>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</si>
  <si>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</si>
  <si>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</si>
  <si>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</si>
  <si>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</si>
  <si>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</si>
  <si>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</si>
  <si>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</si>
  <si>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</si>
  <si>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</si>
  <si>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</si>
  <si>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</si>
  <si>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</si>
  <si>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</si>
  <si>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</si>
  <si>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</si>
  <si>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</si>
  <si>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</si>
  <si>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</si>
  <si>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</si>
  <si>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</si>
  <si>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</si>
  <si>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</si>
  <si>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</si>
  <si>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</si>
  <si>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</si>
  <si>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</si>
  <si>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</si>
  <si>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</si>
  <si>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</si>
  <si>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</si>
  <si>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</si>
  <si>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</si>
  <si>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</si>
  <si>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</si>
  <si>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</si>
  <si>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</si>
  <si>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</si>
  <si>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</si>
  <si>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</si>
  <si>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</si>
  <si>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</si>
  <si>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</si>
  <si>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</si>
  <si>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</si>
  <si>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</si>
  <si>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</si>
  <si>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</si>
  <si>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</si>
  <si>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</si>
  <si>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</si>
  <si>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</si>
  <si>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</si>
  <si>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</si>
  <si>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</si>
  <si>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</si>
  <si>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</si>
  <si>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</si>
  <si>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</si>
  <si>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</si>
  <si>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</si>
  <si>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</si>
  <si>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</si>
  <si>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</si>
  <si>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</si>
  <si>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</si>
  <si>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</si>
  <si>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</si>
  <si>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</si>
  <si>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</si>
  <si>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</si>
  <si>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</si>
  <si>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</si>
  <si>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</si>
  <si>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</si>
  <si>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</si>
  <si>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</si>
  <si>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</si>
  <si>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</si>
  <si>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</si>
  <si>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</si>
  <si>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</si>
  <si>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</si>
  <si>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</si>
  <si>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</si>
  <si>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</si>
  <si>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</si>
  <si>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</si>
  <si>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</si>
  <si>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</si>
  <si>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</si>
  <si>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</si>
  <si>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</si>
  <si>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</si>
  <si>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</si>
  <si>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</si>
  <si>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</si>
  <si>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</si>
  <si>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</si>
  <si>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</si>
  <si>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</si>
  <si>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</si>
  <si>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</si>
  <si>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</si>
  <si>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</si>
  <si>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</si>
  <si>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</si>
  <si>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</si>
  <si>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</si>
  <si>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</si>
  <si>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</si>
  <si>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</si>
  <si>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</si>
  <si>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</si>
  <si>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</si>
  <si>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</si>
  <si>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</si>
  <si>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</si>
  <si>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</si>
  <si>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</si>
  <si>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</si>
  <si>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</si>
  <si>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</si>
  <si>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</si>
  <si>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</si>
  <si>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</si>
  <si>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</si>
  <si>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</si>
  <si>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</si>
  <si>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</si>
  <si>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</si>
  <si>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</si>
  <si>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</si>
  <si>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</si>
  <si>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</si>
  <si>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</si>
  <si>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</si>
  <si>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</si>
  <si>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</si>
  <si>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</si>
  <si>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</si>
  <si>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</si>
  <si>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</si>
  <si>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</si>
  <si>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</si>
  <si>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</si>
  <si>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</si>
  <si>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</si>
  <si>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</si>
  <si>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</si>
  <si>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</si>
  <si>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</si>
  <si>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</si>
  <si>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</si>
  <si>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</si>
  <si>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</si>
  <si>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</si>
  <si>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</si>
  <si>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</si>
  <si>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</si>
  <si>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</si>
  <si>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</si>
  <si>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</si>
  <si>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</si>
  <si>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</si>
  <si>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</si>
  <si>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</si>
  <si>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</si>
  <si>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</si>
  <si>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</si>
  <si>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</si>
  <si>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</si>
  <si>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</si>
  <si>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</si>
  <si>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</si>
  <si>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</si>
  <si>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</si>
  <si>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</si>
  <si>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</si>
  <si>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</si>
  <si>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</si>
  <si>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</si>
  <si>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</si>
  <si>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</si>
  <si>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</si>
  <si>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</si>
  <si>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</si>
  <si>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</si>
  <si>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</si>
  <si>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</si>
  <si>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</si>
  <si>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</si>
  <si>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</si>
  <si>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</si>
  <si>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</si>
  <si>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</si>
  <si>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</si>
  <si>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</si>
  <si>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</si>
  <si>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</si>
  <si>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</si>
  <si>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</si>
  <si>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</si>
  <si>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</si>
  <si>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</si>
  <si>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</si>
  <si>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</si>
  <si>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</si>
  <si>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</si>
  <si>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</si>
  <si>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</si>
  <si>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</si>
  <si>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</si>
  <si>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</si>
  <si>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</si>
  <si>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</si>
  <si>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</si>
  <si>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</si>
  <si>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</si>
  <si>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</si>
  <si>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</si>
  <si>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</si>
  <si>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</si>
  <si>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</si>
  <si>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</si>
  <si>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</si>
  <si>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</si>
  <si>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</si>
  <si>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</si>
  <si>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</si>
  <si>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</si>
  <si>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</si>
  <si>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</si>
  <si>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</si>
  <si>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</si>
  <si>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</si>
  <si>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</si>
  <si>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</si>
  <si>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</si>
  <si>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</si>
  <si>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</si>
  <si>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</si>
  <si>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</si>
  <si>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</si>
  <si>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</si>
  <si>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</si>
  <si>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</si>
  <si>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</si>
  <si>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</si>
  <si>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</si>
  <si>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</si>
  <si>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</si>
  <si>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</si>
  <si>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</si>
  <si>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</si>
  <si>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</si>
  <si>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</si>
  <si>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</si>
  <si>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</si>
  <si>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</si>
  <si>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</si>
  <si>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</si>
  <si>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</si>
  <si>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</si>
  <si>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</si>
  <si>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</si>
  <si>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</si>
  <si>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</si>
  <si>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</si>
  <si>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</si>
  <si>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</si>
  <si>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</si>
  <si>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</si>
  <si>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</si>
  <si>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</si>
  <si>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</si>
  <si>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</si>
  <si>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</si>
  <si>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</si>
  <si>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</si>
  <si>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</si>
  <si>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</si>
  <si>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</si>
  <si>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</si>
  <si>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</si>
  <si>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</si>
  <si>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</si>
  <si>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</si>
  <si>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</si>
  <si>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</si>
  <si>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</si>
  <si>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</si>
  <si>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</si>
  <si>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</si>
  <si>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</si>
  <si>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</si>
  <si>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</si>
  <si>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</si>
  <si>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</si>
  <si>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</si>
  <si>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</si>
  <si>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</si>
  <si>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</si>
  <si>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</si>
  <si>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</si>
  <si>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</si>
  <si>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</si>
  <si>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</si>
  <si>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</si>
  <si>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</si>
  <si>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</si>
  <si>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</si>
  <si>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</si>
  <si>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</si>
  <si>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</si>
  <si>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</si>
  <si>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</si>
  <si>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</si>
  <si>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</si>
  <si>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</si>
  <si>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</si>
  <si>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</si>
  <si>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</si>
  <si>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</si>
  <si>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</si>
  <si>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</si>
  <si>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</si>
  <si>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</si>
  <si>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</si>
  <si>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</si>
  <si>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</si>
  <si>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</si>
  <si>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</si>
  <si>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</si>
  <si>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</si>
  <si>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</si>
  <si>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</si>
  <si>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</si>
  <si>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</si>
  <si>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</si>
  <si>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</si>
  <si>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</si>
  <si>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</si>
  <si>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</si>
  <si>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</si>
  <si>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</si>
  <si>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</si>
  <si>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</si>
  <si>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</si>
  <si>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</si>
  <si>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</si>
  <si>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</si>
  <si>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</si>
  <si>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</si>
  <si>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</si>
  <si>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</si>
  <si>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</si>
  <si>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</si>
  <si>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</si>
  <si>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</si>
  <si>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</si>
  <si>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</si>
  <si>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</si>
  <si>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</si>
  <si>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</si>
  <si>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</si>
  <si>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</si>
  <si>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</si>
  <si>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</si>
  <si>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</si>
  <si>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</si>
  <si>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</si>
  <si>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</si>
  <si>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</si>
  <si>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</si>
  <si>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</si>
  <si>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</si>
  <si>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</si>
  <si>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</si>
  <si>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</si>
  <si>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</si>
  <si>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</si>
  <si>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</si>
  <si>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</si>
  <si>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</si>
  <si>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</si>
  <si>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</si>
  <si>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</si>
  <si>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</si>
  <si>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</si>
  <si>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</si>
  <si>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</si>
  <si>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</si>
  <si>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</si>
  <si>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</si>
  <si>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</si>
  <si>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</si>
  <si>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</si>
  <si>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</si>
  <si>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</si>
  <si>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</si>
  <si>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</si>
  <si>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</si>
  <si>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</si>
  <si>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</si>
  <si>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</si>
  <si>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</si>
  <si>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</si>
  <si>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</si>
  <si>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</si>
  <si>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</si>
  <si>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</si>
  <si>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</si>
  <si>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</si>
  <si>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</si>
  <si>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</si>
  <si>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</si>
  <si>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</si>
  <si>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</si>
  <si>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</si>
  <si>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</si>
  <si>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</si>
  <si>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</si>
  <si>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</si>
  <si>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</si>
  <si>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</si>
  <si>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</si>
  <si>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</si>
  <si>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</si>
  <si>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</si>
  <si>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</si>
  <si>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</si>
  <si>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</si>
  <si>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</si>
  <si>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</si>
  <si>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</si>
  <si>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</si>
  <si>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</si>
  <si>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</si>
  <si>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</si>
  <si>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</si>
  <si>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</si>
  <si>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</si>
  <si>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</si>
  <si>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</si>
  <si>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</si>
  <si>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</si>
  <si>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</si>
  <si>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</si>
  <si>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</si>
  <si>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</si>
  <si>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</si>
  <si>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</si>
  <si>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</si>
  <si>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</si>
  <si>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</si>
  <si>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</si>
  <si>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</si>
  <si>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</si>
  <si>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</si>
  <si>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</si>
  <si>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</si>
  <si>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</si>
  <si>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</si>
  <si>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</si>
  <si>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</si>
  <si>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</si>
  <si>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</si>
  <si>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</si>
  <si>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</si>
  <si>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</si>
  <si>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</si>
  <si>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</si>
  <si>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</si>
  <si>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</si>
  <si>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</si>
  <si>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</si>
  <si>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</si>
  <si>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</si>
  <si>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</si>
  <si>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</si>
  <si>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</si>
  <si>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</si>
  <si>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</si>
  <si>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</si>
  <si>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</si>
  <si>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</si>
  <si>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</si>
  <si>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</si>
  <si>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</si>
  <si>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</si>
  <si>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</si>
  <si>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</si>
  <si>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</si>
  <si>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</si>
  <si>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</si>
  <si>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</si>
  <si>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</si>
  <si>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</si>
  <si>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</si>
  <si>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</si>
  <si>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</si>
  <si>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</si>
  <si>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</si>
  <si>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</si>
  <si>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</si>
  <si>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</si>
  <si>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</si>
  <si>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</si>
  <si>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</si>
  <si>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</si>
  <si>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</si>
  <si>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</si>
  <si>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</si>
  <si>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</si>
  <si>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</si>
  <si>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</si>
  <si>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</si>
  <si>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</si>
  <si>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</si>
  <si>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</si>
  <si>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</si>
  <si>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</si>
  <si>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</si>
  <si>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</si>
  <si>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</si>
  <si>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</si>
  <si>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</si>
  <si>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</si>
  <si>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</si>
  <si>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</si>
  <si>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</si>
  <si>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</si>
  <si>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</si>
  <si>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</si>
  <si>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</si>
  <si>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</si>
  <si>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</si>
  <si>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</si>
  <si>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</si>
  <si>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</si>
  <si>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</si>
  <si>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</si>
  <si>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</si>
  <si>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</si>
  <si>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</si>
  <si>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</si>
  <si>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</si>
  <si>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</si>
  <si>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</si>
  <si>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</si>
  <si>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</si>
  <si>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</si>
  <si>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</si>
  <si>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</si>
  <si>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</si>
  <si>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</si>
  <si>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</si>
  <si>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</si>
  <si>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</si>
  <si>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</si>
  <si>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</si>
  <si>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</si>
  <si>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</si>
  <si>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</si>
  <si>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</si>
  <si>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</si>
  <si>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</si>
  <si>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</si>
  <si>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</si>
  <si>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</si>
  <si>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</si>
  <si>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</si>
  <si>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</si>
  <si>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</si>
  <si>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</si>
  <si>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</si>
  <si>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</si>
  <si>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</si>
  <si>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</si>
  <si>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</si>
  <si>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</si>
  <si>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</si>
  <si>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</si>
  <si>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</si>
  <si>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</si>
  <si>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</si>
  <si>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</si>
  <si>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</si>
  <si>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</si>
  <si>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</si>
  <si>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</si>
  <si>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</si>
  <si>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</si>
  <si>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</si>
  <si>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</si>
  <si>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</si>
  <si>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</si>
  <si>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</si>
  <si>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</si>
  <si>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</si>
  <si>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</si>
  <si>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</si>
  <si>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</si>
  <si>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</si>
  <si>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</si>
  <si>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</si>
  <si>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</si>
  <si>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</si>
  <si>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</si>
  <si>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</si>
  <si>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</si>
  <si>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</si>
  <si>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</si>
  <si>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</si>
  <si>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</si>
  <si>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</si>
  <si>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</si>
  <si>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</si>
  <si>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</si>
  <si>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</si>
  <si>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</si>
  <si>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</si>
  <si>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</si>
  <si>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</si>
  <si>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</si>
  <si>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</si>
  <si>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</si>
  <si>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</si>
  <si>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</si>
  <si>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</si>
  <si>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</si>
  <si>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</si>
  <si>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</si>
  <si>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</si>
  <si>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</si>
  <si>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</si>
  <si>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</si>
  <si>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</si>
  <si>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</si>
  <si>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</si>
  <si>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</si>
  <si>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</si>
  <si>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</si>
  <si>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</si>
  <si>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</si>
  <si>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</si>
  <si>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</si>
  <si>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</si>
  <si>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</si>
  <si>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</si>
  <si>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</si>
  <si>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</si>
  <si>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</si>
  <si>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</si>
  <si>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</si>
  <si>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</si>
  <si>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</si>
  <si>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</si>
  <si>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</si>
  <si>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</si>
  <si>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</si>
  <si>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</si>
  <si>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</si>
  <si>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</si>
  <si>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</si>
  <si>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</si>
  <si>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</si>
  <si>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</si>
  <si>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</si>
  <si>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</si>
  <si>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</si>
  <si>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</si>
  <si>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</si>
  <si>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</si>
  <si>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</si>
  <si>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</si>
  <si>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</si>
  <si>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</si>
  <si>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</si>
  <si>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</si>
  <si>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</si>
  <si>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</si>
  <si>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</si>
  <si>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</si>
  <si>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</si>
  <si>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</si>
  <si>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</si>
  <si>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</si>
  <si>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</si>
  <si>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</si>
  <si>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</si>
  <si>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</si>
  <si>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</si>
  <si>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</si>
  <si>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</si>
  <si>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</si>
  <si>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</si>
  <si>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</si>
  <si>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</si>
  <si>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</si>
  <si>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</si>
  <si>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</si>
  <si>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</si>
  <si>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</si>
  <si>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</si>
  <si>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</si>
  <si>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</si>
  <si>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</si>
  <si>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</si>
  <si>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</si>
  <si>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</si>
  <si>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</si>
  <si>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</si>
  <si>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</si>
  <si>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</si>
  <si>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</si>
  <si>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</si>
  <si>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</si>
  <si>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</si>
  <si>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</si>
  <si>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</si>
  <si>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</si>
  <si>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</si>
  <si>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</si>
  <si>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</si>
  <si>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</si>
  <si>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</si>
  <si>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</si>
  <si>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</si>
  <si>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</si>
  <si>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</si>
  <si>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</si>
  <si>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</si>
  <si>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</si>
  <si>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</si>
  <si>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</si>
  <si>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</si>
  <si>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</si>
  <si>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</si>
  <si>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</si>
  <si>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</si>
  <si>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</si>
  <si>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</si>
  <si>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</si>
  <si>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</si>
  <si>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</si>
  <si>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</si>
  <si>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</si>
  <si>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</si>
  <si>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</si>
  <si>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</si>
  <si>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</si>
  <si>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</si>
  <si>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</si>
  <si>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</si>
  <si>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</si>
  <si>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</si>
  <si>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</si>
  <si>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</si>
  <si>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</si>
  <si>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</si>
  <si>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</si>
  <si>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</si>
  <si>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</si>
  <si>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</si>
  <si>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</si>
  <si>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</si>
  <si>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</si>
  <si>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</si>
  <si>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</si>
  <si>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</si>
  <si>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</si>
  <si>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</si>
  <si>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</si>
  <si>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</si>
  <si>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</si>
  <si>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</si>
  <si>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</si>
  <si>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</si>
  <si>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</si>
  <si>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</si>
  <si>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</si>
  <si>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</si>
  <si>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</si>
  <si>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</si>
  <si>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</si>
  <si>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</si>
  <si>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</si>
  <si>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</si>
  <si>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</si>
  <si>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</si>
  <si>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</si>
  <si>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</si>
  <si>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</si>
  <si>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</si>
  <si>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</si>
  <si>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</si>
  <si>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</si>
  <si>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</si>
  <si>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</si>
  <si>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</si>
  <si>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</si>
  <si>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</si>
  <si>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</si>
  <si>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</si>
  <si>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</si>
  <si>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</si>
  <si>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</si>
  <si>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</si>
  <si>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</si>
  <si>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</si>
  <si>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</si>
  <si>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</si>
  <si>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</si>
  <si>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</si>
  <si>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</si>
  <si>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</si>
  <si>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</si>
  <si>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</si>
  <si>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</si>
  <si>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</si>
  <si>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</si>
  <si>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</si>
  <si>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</si>
  <si>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</si>
  <si>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</si>
  <si>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</si>
  <si>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</si>
  <si>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</si>
  <si>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</si>
  <si>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</si>
  <si>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</si>
  <si>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</si>
  <si>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</si>
  <si>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</si>
  <si>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</si>
  <si>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</si>
  <si>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</si>
  <si>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</si>
  <si>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</si>
  <si>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</si>
  <si>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</si>
  <si>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</si>
  <si>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</si>
  <si>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</si>
  <si>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</si>
  <si>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</si>
  <si>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</si>
  <si>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</si>
  <si>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</si>
  <si>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</si>
  <si>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</si>
  <si>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</si>
  <si>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</si>
  <si>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</si>
  <si>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</si>
  <si>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</si>
  <si>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</si>
  <si>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</si>
  <si>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</si>
  <si>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</si>
  <si>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</si>
  <si>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</si>
  <si>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</si>
  <si>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</si>
  <si>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</si>
  <si>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</si>
  <si>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</si>
  <si>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</si>
  <si>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</si>
  <si>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</si>
  <si>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</si>
  <si>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</si>
  <si>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</si>
  <si>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</si>
  <si>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</si>
  <si>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</si>
  <si>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</si>
  <si>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</si>
  <si>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</si>
  <si>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</si>
  <si>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</si>
  <si>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</si>
  <si>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</si>
  <si>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</si>
  <si>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</si>
  <si>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</si>
  <si>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</si>
  <si>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</si>
  <si>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</si>
  <si>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</si>
  <si>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</si>
  <si>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</si>
  <si>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</si>
  <si>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</si>
  <si>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</si>
  <si>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</si>
  <si>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</si>
  <si>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</si>
  <si>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</si>
  <si>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</si>
  <si>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</si>
  <si>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</si>
  <si>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</si>
  <si>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</si>
  <si>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</si>
  <si>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</si>
  <si>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</si>
  <si>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</si>
  <si>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</si>
  <si>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</si>
  <si>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</si>
  <si>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</si>
  <si>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</si>
  <si>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</si>
  <si>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</si>
  <si>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</si>
  <si>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</si>
  <si>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</si>
  <si>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</si>
  <si>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</si>
  <si>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</si>
  <si>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</si>
  <si>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</si>
  <si>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</si>
  <si>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</si>
  <si>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</si>
  <si>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</si>
  <si>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</si>
  <si>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</si>
  <si>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</si>
  <si>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</si>
  <si>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</si>
  <si>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</si>
  <si>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</si>
  <si>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</si>
  <si>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</si>
  <si>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</si>
  <si>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</si>
  <si>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</si>
  <si>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</si>
  <si>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</si>
  <si>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</si>
  <si>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</si>
  <si>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</si>
  <si>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</si>
  <si>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</si>
  <si>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</si>
  <si>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</si>
  <si>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</si>
  <si>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</si>
  <si>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</si>
  <si>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</si>
  <si>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</si>
  <si>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</si>
  <si>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</si>
  <si>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</si>
  <si>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</si>
  <si>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</si>
  <si>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</si>
  <si>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</si>
  <si>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</si>
  <si>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</si>
  <si>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</si>
  <si>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</si>
  <si>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</si>
  <si>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</si>
  <si>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</si>
  <si>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</si>
  <si>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</si>
  <si>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</si>
  <si>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</si>
  <si>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</si>
  <si>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</si>
  <si>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</si>
  <si>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</si>
  <si>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</si>
  <si>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</si>
  <si>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</si>
  <si>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</si>
  <si>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</si>
  <si>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</si>
  <si>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</si>
  <si>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</si>
  <si>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</si>
  <si>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</si>
  <si>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</si>
  <si>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</si>
  <si>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</si>
  <si>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</si>
  <si>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</si>
  <si>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</si>
  <si>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</si>
  <si>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</si>
  <si>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</si>
  <si>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</si>
  <si>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</si>
  <si>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</si>
  <si>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</si>
  <si>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</si>
  <si>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</si>
  <si>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</si>
  <si>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</si>
  <si>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</si>
  <si>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</si>
  <si>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</si>
  <si>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</si>
  <si>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</si>
  <si>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</si>
  <si>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</si>
  <si>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</si>
  <si>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</si>
  <si>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</si>
  <si>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</si>
  <si>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</si>
  <si>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</si>
  <si>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</si>
  <si>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</si>
  <si>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</si>
  <si>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</si>
  <si>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</si>
  <si>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</si>
  <si>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</si>
  <si>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</si>
  <si>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</si>
  <si>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</si>
  <si>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</si>
  <si>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</si>
  <si>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</si>
  <si>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</si>
  <si>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</si>
  <si>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</si>
  <si>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</si>
  <si>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</si>
  <si>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</si>
  <si>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</si>
  <si>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</si>
  <si>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</si>
  <si>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</si>
  <si>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</si>
  <si>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</si>
  <si>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</si>
  <si>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</si>
  <si>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</si>
  <si>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</si>
  <si>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</si>
  <si>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</si>
  <si>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</si>
  <si>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</si>
  <si>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</si>
  <si>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</si>
  <si>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</si>
  <si>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</si>
  <si>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</si>
  <si>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</si>
  <si>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</si>
  <si>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</si>
  <si>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</si>
  <si>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</si>
  <si>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</si>
  <si>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</si>
  <si>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</si>
  <si>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</si>
  <si>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</si>
  <si>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</si>
  <si>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</si>
  <si>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</si>
  <si>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</si>
  <si>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</si>
  <si>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</si>
  <si>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</si>
  <si>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</si>
  <si>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</si>
  <si>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</si>
  <si>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</si>
  <si>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</si>
  <si>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</si>
  <si>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</si>
  <si>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</si>
  <si>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</si>
  <si>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</si>
  <si>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</si>
  <si>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</si>
  <si>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</si>
  <si>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</si>
  <si>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</si>
  <si>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</si>
  <si>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</si>
  <si>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</si>
  <si>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</si>
  <si>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</si>
  <si>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</si>
  <si>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</si>
  <si>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</si>
  <si>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</si>
  <si>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</si>
  <si>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</si>
  <si>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</si>
  <si>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</si>
  <si>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</si>
  <si>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</si>
  <si>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</si>
  <si>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</si>
  <si>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</si>
  <si>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</si>
  <si>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</si>
  <si>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</si>
  <si>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</si>
  <si>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</si>
  <si>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</si>
  <si>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</si>
  <si>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</si>
  <si>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</si>
  <si>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</si>
  <si>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</si>
  <si>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</si>
  <si>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</si>
  <si>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</si>
  <si>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</si>
  <si>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</si>
  <si>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</si>
  <si>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</si>
  <si>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</si>
  <si>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</si>
  <si>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</si>
  <si>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</si>
  <si>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</si>
  <si>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</si>
  <si>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</si>
  <si>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</si>
  <si>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</si>
  <si>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</si>
  <si>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</si>
  <si>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</si>
  <si>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</si>
  <si>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</si>
  <si>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</si>
  <si>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</si>
  <si>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</si>
  <si>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</si>
  <si>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</si>
  <si>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</si>
  <si>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</si>
  <si>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</si>
  <si>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</si>
  <si>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</si>
  <si>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</si>
  <si>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</si>
  <si>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</si>
  <si>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</si>
  <si>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</si>
  <si>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</si>
  <si>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</si>
  <si>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</si>
  <si>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</si>
  <si>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</si>
  <si>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</si>
  <si>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</si>
  <si>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</si>
  <si>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</si>
  <si>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</si>
  <si>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</si>
  <si>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</si>
  <si>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</si>
  <si>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</si>
  <si>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</si>
  <si>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</si>
  <si>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</si>
  <si>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</si>
  <si>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</si>
  <si>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</si>
  <si>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</si>
  <si>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</si>
  <si>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</si>
  <si>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</si>
  <si>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</si>
  <si>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</si>
  <si>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</si>
  <si>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</si>
  <si>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</si>
  <si>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</si>
  <si>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</si>
  <si>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</si>
  <si>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</si>
  <si>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</si>
  <si>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</si>
  <si>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</si>
  <si>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</si>
  <si>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</si>
  <si>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</si>
  <si>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</si>
  <si>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</si>
  <si>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</si>
  <si>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</si>
  <si>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</si>
  <si>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</si>
  <si>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</si>
  <si>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</si>
  <si>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</si>
  <si>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</si>
  <si>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</si>
  <si>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</si>
  <si>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</si>
  <si>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</si>
  <si>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</si>
  <si>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</si>
  <si>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</si>
  <si>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</si>
  <si>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</si>
  <si>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</si>
  <si>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</si>
  <si>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</si>
  <si>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</si>
  <si>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</si>
  <si>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</si>
  <si>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</si>
  <si>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</si>
  <si>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</si>
  <si>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</si>
  <si>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</si>
  <si>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</si>
  <si>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</si>
  <si>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</si>
  <si>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</si>
  <si>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</si>
  <si>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</si>
  <si>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</si>
  <si>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</si>
  <si>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</si>
  <si>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</si>
  <si>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</si>
  <si>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</si>
  <si>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</si>
  <si>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</si>
  <si>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</si>
  <si>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</si>
  <si>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</si>
  <si>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</si>
  <si>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</si>
  <si>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</si>
  <si>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</si>
  <si>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</si>
  <si>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</si>
  <si>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</si>
  <si>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</si>
  <si>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</si>
  <si>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</si>
  <si>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</si>
  <si>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</si>
  <si>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</si>
  <si>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</si>
  <si>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</si>
  <si>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</si>
  <si>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</si>
  <si>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</si>
  <si>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</si>
  <si>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</si>
  <si>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</si>
  <si>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</si>
  <si>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</si>
  <si>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</si>
  <si>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</si>
  <si>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</si>
  <si>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</si>
  <si>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</si>
  <si>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</si>
  <si>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</si>
  <si>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</si>
  <si>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</si>
  <si>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</si>
  <si>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</si>
  <si>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</si>
  <si>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</si>
  <si>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</si>
  <si>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</si>
  <si>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</si>
  <si>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</si>
  <si>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</si>
  <si>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</si>
  <si>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</si>
  <si>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</si>
  <si>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</si>
  <si>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</si>
  <si>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</si>
  <si>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</si>
  <si>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</si>
  <si>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</si>
  <si>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</si>
  <si>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</si>
  <si>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</si>
  <si>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</si>
  <si>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</si>
  <si>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</si>
  <si>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</si>
  <si>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</si>
  <si>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</si>
  <si>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</si>
  <si>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</si>
  <si>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</si>
  <si>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</si>
  <si>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</si>
  <si>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</si>
  <si>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</si>
  <si>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</si>
  <si>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</si>
  <si>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</si>
  <si>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</si>
  <si>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</si>
  <si>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</si>
  <si>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</si>
  <si>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</si>
  <si>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</si>
  <si>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</si>
  <si>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</si>
  <si>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</si>
  <si>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</si>
  <si>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</si>
  <si>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</si>
  <si>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</si>
  <si>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</si>
  <si>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</si>
  <si>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</si>
  <si>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</si>
  <si>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</si>
  <si>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</si>
  <si>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</si>
  <si>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</si>
  <si>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</si>
  <si>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</si>
  <si>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</si>
  <si>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</si>
  <si>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</si>
  <si>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</si>
  <si>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</si>
  <si>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</si>
  <si>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</si>
  <si>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</si>
  <si>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</si>
  <si>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</si>
  <si>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</si>
  <si>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</si>
  <si>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</si>
  <si>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</si>
  <si>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</si>
  <si>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</si>
  <si>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</si>
  <si>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</si>
  <si>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</si>
  <si>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</si>
  <si>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</si>
  <si>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</si>
  <si>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</si>
  <si>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</si>
  <si>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</si>
  <si>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</si>
  <si>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</si>
  <si>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</si>
  <si>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</si>
  <si>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</si>
  <si>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</si>
  <si>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</si>
  <si>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</si>
  <si>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</si>
  <si>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</si>
  <si>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</si>
  <si>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</si>
  <si>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</si>
  <si>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</si>
  <si>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</si>
  <si>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</si>
  <si>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</si>
  <si>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</si>
  <si>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</si>
  <si>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</si>
  <si>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</si>
  <si>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</si>
  <si>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</si>
  <si>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</si>
  <si>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</si>
  <si>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</si>
  <si>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</si>
  <si>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</si>
  <si>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</si>
  <si>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</si>
  <si>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</si>
  <si>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</si>
  <si>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</si>
  <si>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</si>
  <si>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</si>
  <si>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</si>
  <si>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</si>
  <si>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</si>
  <si>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</si>
  <si>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</si>
  <si>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</si>
  <si>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</si>
  <si>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</si>
  <si>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</si>
  <si>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</si>
  <si>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</si>
  <si>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</si>
  <si>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</si>
  <si>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</si>
  <si>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</si>
  <si>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</si>
  <si>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</si>
  <si>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</si>
  <si>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</si>
  <si>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</si>
  <si>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</si>
  <si>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</si>
  <si>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</si>
  <si>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</si>
  <si>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</si>
  <si>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</si>
  <si>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</si>
  <si>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</si>
  <si>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</si>
  <si>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</si>
  <si>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</si>
  <si>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</si>
  <si>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</si>
  <si>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</si>
  <si>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</si>
  <si>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</si>
  <si>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</si>
  <si>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</si>
  <si>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</si>
  <si>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</si>
  <si>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</si>
  <si>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</si>
  <si>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</si>
  <si>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</si>
  <si>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</si>
  <si>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</si>
  <si>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</si>
  <si>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</si>
  <si>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</si>
  <si>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</si>
  <si>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</si>
  <si>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</si>
  <si>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</si>
  <si>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</si>
  <si>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</si>
  <si>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</si>
  <si>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</si>
  <si>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</si>
  <si>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</si>
  <si>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</si>
  <si>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</si>
  <si>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</si>
  <si>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</si>
  <si>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</si>
  <si>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</si>
  <si>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</si>
  <si>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</si>
  <si>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</si>
  <si>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</si>
  <si>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</si>
  <si>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</si>
  <si>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</si>
  <si>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</si>
  <si>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</si>
  <si>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</si>
  <si>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</si>
  <si>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</si>
  <si>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</si>
  <si>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</si>
  <si>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</si>
  <si>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</si>
  <si>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</si>
  <si>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</si>
  <si>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</si>
  <si>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</si>
  <si>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</si>
  <si>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</si>
  <si>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</si>
  <si>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</si>
  <si>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</si>
  <si>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</si>
  <si>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</si>
  <si>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</si>
  <si>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</si>
  <si>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</si>
  <si>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</si>
  <si>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</si>
  <si>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</si>
  <si>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</si>
  <si>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</si>
  <si>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</si>
  <si>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</si>
  <si>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</si>
  <si>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</si>
  <si>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</si>
  <si>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</si>
  <si>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</si>
  <si>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</si>
  <si>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</si>
  <si>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</si>
  <si>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</si>
  <si>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</si>
  <si>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</si>
  <si>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</si>
  <si>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</si>
  <si>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</si>
  <si>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</si>
  <si>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</si>
  <si>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</si>
  <si>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</si>
  <si>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</si>
  <si>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</si>
  <si>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</si>
  <si>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</si>
  <si>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</si>
  <si>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</si>
  <si>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</si>
  <si>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</si>
  <si>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</si>
  <si>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</si>
  <si>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</si>
  <si>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</si>
  <si>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</si>
  <si>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</si>
  <si>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</si>
  <si>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</si>
  <si>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</si>
  <si>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</si>
  <si>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</si>
  <si>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</si>
  <si>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</si>
  <si>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</si>
  <si>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</si>
  <si>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</si>
  <si>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</si>
  <si>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</si>
  <si>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</si>
  <si>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</si>
  <si>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</si>
  <si>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</si>
  <si>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</si>
  <si>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</si>
  <si>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</si>
  <si>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</si>
  <si>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</si>
  <si>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</si>
  <si>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</si>
  <si>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</si>
  <si>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</si>
  <si>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</si>
  <si>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</si>
  <si>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</si>
  <si>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</si>
  <si>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</si>
  <si>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</si>
  <si>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</si>
  <si>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</si>
  <si>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</si>
  <si>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</si>
  <si>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</si>
  <si>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</si>
  <si>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</si>
  <si>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</si>
  <si>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</si>
  <si>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</si>
  <si>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</si>
  <si>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</si>
  <si>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</si>
  <si>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</si>
  <si>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</si>
  <si>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</si>
  <si>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</si>
  <si>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</si>
  <si>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</si>
  <si>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</si>
  <si>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</si>
  <si>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</si>
  <si>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</si>
  <si>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</si>
  <si>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</si>
  <si>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</si>
  <si>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</si>
  <si>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</si>
  <si>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</si>
  <si>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</si>
  <si>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</si>
  <si>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</si>
  <si>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</si>
  <si>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</si>
  <si>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</si>
  <si>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</si>
  <si>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</si>
  <si>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</si>
  <si>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</si>
  <si>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</si>
  <si>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</si>
  <si>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</si>
  <si>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</si>
  <si>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</si>
  <si>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</si>
  <si>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</si>
  <si>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</si>
  <si>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</si>
  <si>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</si>
  <si>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</si>
  <si>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</si>
  <si>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</si>
  <si>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</si>
  <si>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</si>
  <si>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</si>
  <si>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</si>
  <si>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</si>
  <si>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</si>
  <si>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</si>
  <si>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</si>
  <si>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</si>
  <si>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</si>
  <si>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</si>
  <si>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</si>
  <si>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</si>
  <si>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</si>
  <si>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</si>
  <si>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</si>
  <si>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</si>
  <si>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</si>
  <si>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</si>
  <si>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</si>
  <si>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</si>
  <si>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</si>
  <si>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</si>
  <si>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</si>
  <si>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</si>
  <si>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</si>
  <si>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</si>
  <si>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</si>
  <si>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</si>
  <si>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</si>
  <si>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</si>
  <si>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</si>
  <si>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</si>
  <si>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</si>
  <si>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</si>
  <si>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</si>
  <si>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</si>
  <si>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</si>
  <si>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</si>
  <si>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</si>
  <si>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</si>
  <si>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</si>
  <si>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</si>
  <si>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</si>
  <si>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</si>
  <si>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</si>
  <si>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</si>
  <si>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</si>
  <si>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</si>
  <si>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</si>
  <si>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</si>
  <si>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</si>
  <si>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</si>
  <si>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</si>
  <si>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</si>
  <si>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</si>
  <si>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</si>
  <si>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</si>
  <si>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</si>
  <si>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</si>
  <si>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</si>
  <si>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</si>
  <si>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</si>
  <si>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</si>
  <si>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</si>
  <si>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</si>
  <si>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</si>
  <si>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</si>
  <si>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</si>
  <si>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</si>
  <si>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</si>
  <si>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</si>
  <si>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</si>
  <si>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</si>
  <si>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</si>
  <si>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</si>
  <si>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</si>
  <si>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</si>
  <si>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</si>
  <si>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</si>
  <si>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</si>
  <si>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</si>
  <si>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</si>
  <si>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</si>
  <si>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</si>
  <si>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</si>
  <si>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</si>
  <si>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</si>
  <si>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</si>
  <si>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</si>
  <si>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</si>
  <si>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</si>
  <si>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</si>
  <si>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</si>
  <si>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</si>
  <si>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</si>
  <si>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</si>
  <si>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</si>
  <si>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</si>
  <si>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</si>
  <si>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</si>
  <si>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</si>
  <si>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</si>
  <si>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</si>
  <si>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</si>
  <si>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</si>
  <si>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</si>
  <si>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</si>
  <si>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</si>
  <si>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</si>
  <si>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</si>
  <si>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</si>
  <si>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</si>
  <si>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</si>
  <si>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</si>
  <si>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</si>
  <si>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</si>
  <si>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</si>
  <si>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</si>
  <si>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</si>
  <si>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</si>
  <si>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</si>
  <si>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</si>
  <si>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</si>
  <si>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</si>
  <si>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</si>
  <si>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</si>
  <si>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</si>
  <si>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</si>
  <si>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</si>
  <si>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</si>
  <si>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</si>
  <si>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</si>
  <si>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</si>
  <si>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</si>
  <si>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</si>
  <si>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</si>
  <si>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</si>
  <si>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</si>
  <si>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</si>
  <si>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</si>
  <si>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</si>
  <si>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</si>
  <si>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</si>
  <si>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</si>
  <si>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</si>
  <si>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</si>
  <si>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</si>
  <si>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</si>
  <si>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</si>
  <si>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</si>
  <si>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</si>
  <si>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</si>
  <si>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</si>
  <si>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</si>
  <si>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</si>
  <si>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</si>
  <si>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</si>
  <si>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</si>
  <si>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</si>
  <si>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</si>
  <si>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</si>
  <si>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</si>
  <si>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</si>
  <si>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</si>
  <si>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</si>
  <si>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</si>
  <si>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</si>
  <si>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</si>
  <si>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</si>
  <si>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</si>
  <si>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</si>
  <si>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</si>
  <si>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</si>
  <si>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</si>
  <si>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</si>
  <si>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</si>
  <si>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</si>
  <si>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</si>
  <si>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</si>
  <si>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</si>
  <si>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</si>
  <si>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</si>
  <si>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</si>
  <si>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</si>
  <si>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</si>
  <si>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</si>
  <si>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</si>
  <si>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</si>
  <si>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</si>
  <si>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</si>
  <si>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</si>
  <si>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</si>
  <si>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</si>
  <si>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</si>
  <si>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</si>
  <si>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</si>
  <si>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</si>
  <si>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</si>
  <si>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</si>
  <si>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</si>
  <si>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</si>
  <si>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</si>
  <si>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</si>
  <si>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</si>
  <si>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</si>
  <si>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</si>
  <si>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</si>
  <si>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</si>
  <si>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</si>
  <si>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</si>
  <si>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</si>
  <si>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</si>
  <si>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</si>
  <si>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</si>
  <si>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</si>
  <si>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</si>
  <si>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</si>
  <si>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</si>
  <si>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</si>
  <si>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</si>
  <si>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</si>
  <si>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</si>
  <si>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</si>
  <si>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</si>
  <si>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</si>
  <si>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</si>
  <si>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</si>
  <si>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</si>
  <si>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</si>
  <si>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</si>
  <si>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</si>
  <si>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</si>
  <si>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</si>
  <si>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</si>
  <si>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</si>
  <si>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</si>
  <si>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</si>
  <si>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</si>
  <si>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</si>
  <si>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</si>
  <si>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</si>
  <si>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</si>
  <si>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</si>
  <si>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</si>
  <si>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</si>
  <si>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</si>
  <si>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</si>
  <si>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</si>
  <si>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</si>
  <si>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</si>
  <si>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</si>
  <si>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</si>
  <si>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</si>
  <si>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</si>
  <si>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</si>
  <si>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</si>
  <si>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</si>
  <si>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</si>
  <si>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</si>
  <si>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</si>
  <si>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</si>
  <si>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</si>
  <si>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</si>
  <si>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</si>
  <si>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</si>
  <si>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</si>
  <si>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</si>
  <si>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</si>
  <si>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</si>
  <si>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</si>
  <si>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</si>
  <si>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</si>
  <si>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</si>
  <si>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</si>
  <si>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</si>
  <si>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</si>
  <si>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</si>
  <si>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</si>
  <si>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</si>
  <si>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</si>
  <si>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</si>
  <si>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</si>
  <si>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</si>
  <si>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</si>
  <si>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</si>
  <si>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</si>
  <si>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</si>
  <si>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</si>
  <si>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</si>
  <si>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</si>
  <si>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</si>
  <si>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</si>
  <si>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</si>
  <si>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</si>
  <si>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</si>
  <si>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</si>
  <si>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</si>
  <si>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</si>
  <si>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</si>
  <si>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</si>
  <si>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</si>
  <si>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</si>
  <si>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</si>
  <si>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</si>
  <si>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</si>
  <si>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</si>
  <si>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</si>
  <si>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</si>
  <si>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</si>
  <si>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</si>
  <si>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</si>
  <si>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</si>
  <si>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</si>
  <si>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</si>
  <si>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</si>
  <si>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</si>
  <si>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</si>
  <si>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</si>
  <si>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</si>
  <si>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</si>
  <si>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</si>
  <si>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</si>
  <si>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</si>
  <si>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</si>
  <si>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</si>
  <si>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</si>
  <si>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</si>
  <si>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</si>
  <si>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</si>
  <si>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</si>
  <si>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</si>
  <si>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</si>
  <si>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</si>
  <si>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</si>
  <si>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</si>
  <si>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</si>
  <si>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</si>
  <si>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</si>
  <si>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</si>
  <si>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</si>
  <si>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</si>
  <si>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</si>
  <si>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</si>
  <si>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</si>
  <si>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</si>
  <si>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</si>
  <si>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</si>
  <si>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</si>
  <si>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</si>
  <si>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</si>
  <si>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</si>
  <si>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</si>
  <si>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</si>
  <si>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</si>
  <si>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</si>
  <si>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</si>
  <si>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</si>
  <si>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</si>
  <si>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</si>
  <si>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</si>
  <si>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</si>
  <si>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</si>
  <si>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</si>
  <si>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</si>
  <si>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</si>
  <si>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</si>
  <si>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</si>
  <si>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</si>
  <si>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</si>
  <si>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</si>
  <si>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</si>
  <si>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</si>
  <si>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</si>
  <si>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</si>
  <si>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</si>
  <si>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</si>
  <si>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</si>
  <si>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</si>
  <si>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</si>
  <si>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</si>
  <si>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</si>
  <si>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</si>
  <si>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</si>
  <si>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</si>
  <si>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</si>
  <si>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</si>
  <si>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</si>
  <si>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</si>
  <si>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</si>
  <si>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</si>
  <si>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</si>
  <si>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</si>
  <si>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</si>
  <si>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</si>
  <si>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</si>
  <si>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</si>
  <si>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</si>
  <si>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</si>
  <si>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</si>
  <si>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</si>
  <si>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</si>
  <si>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</si>
  <si>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</si>
  <si>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</si>
  <si>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</si>
  <si>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</si>
  <si>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</si>
  <si>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</si>
  <si>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</si>
  <si>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</si>
  <si>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</si>
  <si>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</si>
  <si>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</si>
  <si>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</si>
  <si>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</si>
  <si>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</si>
  <si>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</si>
  <si>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</si>
  <si>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</si>
  <si>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</si>
  <si>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</si>
  <si>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</si>
  <si>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</si>
  <si>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</si>
  <si>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</si>
  <si>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</si>
  <si>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</si>
  <si>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</si>
  <si>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</si>
  <si>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</si>
  <si>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</si>
  <si>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</si>
  <si>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</si>
  <si>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</si>
  <si>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</si>
  <si>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</si>
  <si>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</si>
  <si>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</si>
  <si>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</si>
  <si>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</si>
  <si>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</si>
  <si>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</si>
  <si>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</si>
  <si>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</si>
  <si>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</si>
  <si>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</si>
  <si>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</si>
  <si>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</si>
  <si>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</si>
  <si>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</si>
  <si>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</si>
  <si>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</si>
  <si>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</si>
  <si>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</si>
  <si>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</si>
  <si>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</si>
  <si>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</si>
  <si>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</si>
  <si>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</si>
  <si>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</si>
  <si>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</si>
  <si>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</si>
  <si>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</si>
  <si>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</si>
  <si>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</si>
  <si>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</si>
  <si>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</si>
  <si>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</si>
  <si>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</si>
  <si>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</si>
  <si>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</si>
  <si>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</si>
  <si>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</si>
  <si>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</si>
  <si>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</si>
  <si>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</si>
  <si>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</si>
  <si>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</si>
  <si>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</si>
  <si>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</si>
  <si>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</si>
  <si>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</si>
  <si>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</si>
  <si>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</si>
  <si>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</si>
  <si>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</si>
  <si>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</si>
  <si>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</si>
  <si>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</si>
  <si>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</si>
  <si>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</si>
  <si>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</si>
  <si>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</si>
  <si>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</si>
  <si>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</si>
  <si>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</si>
  <si>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</si>
  <si>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</si>
  <si>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</si>
  <si>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</si>
  <si>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</si>
  <si>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</si>
  <si>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</si>
  <si>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</si>
  <si>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</si>
  <si>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</si>
  <si>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</si>
  <si>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</si>
  <si>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</si>
  <si>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</si>
  <si>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</si>
  <si>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</si>
  <si>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</si>
  <si>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</si>
  <si>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</si>
  <si>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</si>
  <si>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</si>
  <si>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</si>
  <si>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</si>
  <si>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</si>
  <si>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</si>
  <si>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</si>
  <si>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</si>
  <si>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</si>
  <si>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</si>
  <si>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</si>
  <si>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</si>
  <si>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</si>
  <si>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</si>
  <si>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</si>
  <si>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</si>
  <si>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</si>
  <si>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</si>
  <si>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</si>
  <si>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</si>
  <si>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</si>
  <si>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</si>
  <si>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</si>
  <si>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</si>
  <si>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</si>
  <si>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</si>
  <si>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</si>
  <si>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</si>
  <si>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</si>
  <si>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</si>
  <si>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</si>
  <si>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</si>
  <si>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</si>
  <si>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</si>
  <si>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</si>
  <si>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</si>
  <si>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</si>
  <si>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</si>
  <si>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</si>
  <si>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</si>
  <si>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</si>
  <si>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</si>
  <si>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</si>
  <si>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</si>
  <si>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</si>
  <si>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</si>
  <si>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</si>
  <si>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</si>
  <si>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</si>
  <si>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</si>
  <si>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</si>
  <si>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</si>
  <si>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</si>
  <si>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</si>
  <si>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</si>
  <si>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</si>
  <si>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</si>
  <si>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</si>
  <si>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</si>
  <si>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</si>
  <si>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</si>
  <si>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</si>
  <si>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</si>
  <si>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</si>
  <si>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</si>
  <si>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</si>
  <si>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</si>
  <si>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</si>
  <si>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</si>
  <si>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</si>
  <si>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</si>
  <si>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</si>
  <si>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</si>
  <si>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</si>
  <si>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</si>
  <si>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</si>
  <si>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</si>
  <si>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</si>
  <si>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</si>
  <si>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</si>
  <si>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</si>
  <si>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</si>
  <si>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</si>
  <si>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</si>
  <si>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</si>
  <si>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</si>
  <si>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</si>
  <si>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</si>
  <si>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</si>
  <si>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</si>
  <si>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</si>
  <si>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</si>
  <si>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</si>
  <si>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</si>
  <si>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</si>
  <si>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</si>
  <si>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</si>
  <si>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</si>
  <si>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</si>
  <si>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</si>
  <si>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</si>
  <si>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</si>
  <si>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</si>
  <si>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</si>
  <si>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</si>
  <si>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</si>
  <si>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</si>
  <si>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</si>
  <si>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</si>
  <si>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</si>
  <si>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</si>
  <si>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</si>
  <si>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</si>
  <si>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</si>
  <si>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</si>
  <si>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</si>
  <si>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</si>
  <si>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</si>
  <si>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</si>
  <si>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</si>
  <si>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</si>
  <si>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</si>
  <si>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</si>
  <si>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</si>
  <si>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</si>
  <si>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</si>
  <si>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</si>
  <si>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</si>
  <si>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</si>
  <si>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</si>
  <si>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</si>
  <si>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</si>
  <si>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</si>
  <si>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</si>
  <si>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</si>
  <si>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</si>
  <si>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</si>
  <si>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</si>
  <si>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</si>
  <si>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</si>
  <si>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</si>
  <si>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</si>
  <si>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</si>
  <si>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</si>
  <si>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</si>
  <si>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</si>
  <si>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</si>
  <si>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</si>
  <si>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</si>
  <si>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</si>
  <si>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</si>
  <si>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</si>
  <si>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</si>
  <si>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</si>
  <si>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</si>
  <si>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</si>
  <si>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</si>
  <si>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</si>
  <si>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</si>
  <si>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</si>
  <si>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</si>
  <si>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</si>
  <si>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</si>
  <si>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</si>
  <si>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</si>
  <si>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</si>
  <si>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</si>
  <si>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</si>
  <si>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</si>
  <si>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</si>
  <si>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</si>
  <si>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</si>
  <si>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</si>
  <si>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</si>
  <si>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</si>
  <si>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</si>
  <si>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</si>
  <si>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</si>
  <si>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</si>
  <si>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</si>
  <si>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</si>
  <si>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</si>
  <si>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</si>
  <si>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</si>
  <si>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</si>
  <si>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</si>
  <si>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</si>
  <si>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</si>
  <si>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</si>
  <si>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</si>
  <si>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</si>
  <si>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</si>
  <si>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</si>
  <si>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</si>
  <si>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</si>
  <si>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</si>
  <si>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</si>
  <si>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</si>
  <si>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</si>
  <si>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</si>
  <si>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</si>
  <si>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</si>
  <si>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</si>
  <si>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</si>
  <si>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</si>
  <si>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</si>
  <si>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</si>
  <si>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</si>
  <si>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</si>
  <si>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</si>
  <si>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</si>
  <si>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</si>
  <si>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</si>
  <si>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</si>
  <si>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</si>
  <si>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</si>
  <si>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</si>
  <si>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</si>
  <si>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</si>
  <si>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</si>
  <si>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</si>
  <si>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</si>
  <si>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</si>
  <si>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</si>
  <si>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</si>
  <si>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</si>
  <si>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</si>
  <si>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</si>
  <si>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</si>
  <si>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</si>
  <si>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</si>
  <si>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</si>
  <si>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</si>
  <si>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</si>
  <si>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</si>
  <si>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</si>
  <si>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</si>
  <si>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</si>
  <si>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</si>
  <si>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</si>
  <si>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</si>
  <si>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</si>
  <si>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</si>
  <si>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</si>
  <si>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</si>
  <si>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</si>
  <si>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</si>
  <si>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</si>
  <si>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</si>
  <si>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</si>
  <si>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</si>
  <si>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</si>
  <si>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</si>
  <si>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</si>
  <si>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</si>
  <si>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</si>
  <si>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</si>
  <si>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</si>
  <si>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</si>
  <si>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</si>
  <si>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</si>
  <si>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</si>
  <si>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</si>
  <si>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</si>
  <si>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</si>
  <si>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</si>
  <si>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</si>
  <si>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</si>
  <si>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</si>
  <si>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</si>
  <si>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</si>
  <si>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</si>
  <si>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</si>
  <si>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</si>
  <si>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</si>
  <si>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</si>
  <si>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</si>
  <si>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</si>
  <si>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</si>
  <si>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</si>
  <si>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</si>
  <si>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</si>
  <si>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</si>
  <si>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</si>
  <si>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</si>
  <si>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</si>
  <si>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</si>
  <si>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</si>
  <si>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</si>
  <si>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</si>
  <si>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</si>
  <si>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</si>
  <si>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</si>
  <si>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</si>
  <si>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</si>
  <si>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</si>
  <si>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</si>
  <si>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</si>
  <si>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</si>
  <si>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</si>
  <si>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</si>
  <si>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</si>
  <si>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</si>
  <si>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</si>
  <si>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</si>
  <si>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</si>
  <si>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</si>
  <si>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</si>
  <si>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</si>
  <si>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</si>
  <si>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</si>
  <si>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</si>
  <si>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</si>
  <si>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</si>
  <si>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</si>
  <si>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</si>
  <si>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</si>
  <si>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</si>
  <si>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</si>
  <si>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</si>
  <si>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</si>
  <si>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</si>
  <si>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</si>
  <si>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</si>
  <si>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</si>
  <si>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</si>
  <si>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</si>
  <si>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</si>
  <si>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</si>
  <si>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</si>
  <si>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</si>
  <si>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</si>
  <si>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</si>
  <si>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</si>
  <si>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</si>
  <si>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</si>
  <si>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</si>
  <si>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</si>
  <si>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</si>
  <si>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</si>
  <si>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</si>
  <si>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</si>
  <si>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</si>
  <si>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</si>
  <si>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</si>
  <si>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</si>
  <si>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</si>
  <si>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</si>
  <si>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</si>
  <si>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</si>
  <si>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</si>
  <si>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</si>
  <si>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</si>
  <si>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</si>
  <si>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</si>
  <si>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</si>
  <si>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</si>
  <si>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</si>
  <si>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</si>
  <si>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</si>
  <si>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</si>
  <si>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</si>
  <si>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</si>
  <si>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</si>
  <si>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</si>
  <si>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</si>
  <si>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</si>
  <si>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</si>
  <si>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</si>
  <si>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</si>
  <si>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</si>
  <si>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</si>
  <si>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</si>
  <si>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</si>
  <si>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</si>
  <si>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</si>
  <si>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</si>
  <si>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</si>
  <si>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</si>
  <si>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</si>
  <si>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</si>
  <si>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</si>
  <si>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</si>
  <si>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</si>
  <si>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</si>
  <si>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</si>
  <si>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</si>
  <si>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</si>
  <si>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</si>
  <si>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</si>
  <si>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</si>
  <si>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</si>
  <si>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</si>
  <si>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</si>
  <si>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</si>
  <si>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</si>
  <si>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</si>
  <si>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</si>
  <si>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</si>
  <si>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</si>
  <si>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</si>
  <si>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</si>
  <si>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</si>
  <si>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</si>
  <si>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</si>
  <si>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</si>
  <si>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</si>
  <si>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</si>
  <si>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</si>
  <si>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</si>
  <si>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</si>
  <si>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</si>
  <si>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</si>
  <si>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</si>
  <si>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</si>
  <si>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</si>
  <si>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</si>
  <si>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</si>
  <si>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</si>
  <si>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</si>
  <si>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</si>
  <si>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</si>
  <si>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</si>
  <si>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</si>
  <si>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</si>
  <si>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</si>
  <si>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</si>
  <si>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</si>
  <si>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</si>
  <si>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</si>
  <si>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</si>
  <si>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</si>
  <si>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</si>
  <si>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</si>
  <si>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</si>
  <si>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</si>
  <si>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</si>
  <si>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</si>
  <si>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</si>
  <si>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</si>
  <si>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</si>
  <si>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</si>
  <si>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</si>
  <si>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</si>
  <si>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</si>
  <si>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</si>
  <si>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</si>
  <si>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</si>
  <si>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</si>
  <si>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</si>
  <si>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</si>
  <si>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</si>
  <si>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</si>
  <si>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</si>
  <si>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</si>
  <si>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</si>
  <si>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</si>
  <si>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</si>
  <si>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</si>
  <si>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</si>
  <si>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</si>
  <si>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</si>
  <si>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</si>
  <si>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</si>
  <si>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</si>
  <si>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</si>
  <si>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</si>
  <si>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</si>
  <si>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</si>
  <si>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</si>
  <si>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</si>
  <si>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</si>
  <si>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</si>
  <si>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</si>
  <si>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</si>
  <si>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</si>
  <si>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</si>
  <si>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</si>
  <si>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</si>
  <si>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</si>
  <si>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</si>
  <si>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</si>
  <si>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</si>
  <si>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</si>
  <si>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</si>
  <si>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</si>
  <si>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</si>
  <si>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</si>
  <si>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</si>
  <si>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</si>
  <si>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</si>
  <si>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</si>
  <si>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</si>
  <si>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</si>
  <si>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</si>
  <si>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</si>
  <si>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</si>
  <si>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</si>
  <si>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</si>
  <si>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</si>
  <si>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</si>
  <si>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</si>
  <si>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</si>
  <si>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</si>
  <si>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</si>
  <si>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</si>
  <si>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</si>
  <si>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</si>
  <si>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</si>
  <si>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</si>
  <si>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</si>
  <si>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</si>
  <si>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</si>
  <si>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</si>
  <si>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</si>
  <si>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</si>
  <si>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</si>
  <si>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</si>
  <si>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</si>
  <si>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</si>
  <si>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</si>
  <si>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</si>
  <si>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</si>
  <si>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</si>
  <si>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</si>
  <si>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</si>
  <si>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</si>
  <si>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</si>
  <si>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</si>
  <si>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</si>
  <si>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</si>
  <si>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</si>
  <si>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</si>
  <si>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</si>
  <si>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</si>
  <si>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</si>
  <si>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</si>
  <si>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</si>
  <si>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</si>
  <si>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</si>
  <si>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</si>
  <si>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</si>
  <si>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</si>
  <si>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</si>
  <si>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</si>
  <si>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</si>
  <si>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</si>
  <si>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</si>
  <si>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</si>
  <si>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</si>
  <si>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</si>
  <si>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</si>
  <si>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</si>
  <si>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</si>
  <si>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</si>
  <si>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</si>
  <si>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</si>
  <si>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</si>
  <si>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</si>
  <si>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</si>
  <si>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</si>
  <si>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</si>
  <si>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</si>
  <si>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</si>
  <si>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</si>
  <si>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</si>
  <si>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</si>
  <si>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</si>
  <si>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</si>
  <si>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</si>
  <si>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</si>
  <si>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</si>
  <si>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</si>
  <si>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</si>
  <si>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</si>
  <si>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</si>
  <si>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</si>
  <si>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</si>
  <si>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</si>
  <si>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</si>
  <si>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</si>
  <si>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</si>
  <si>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</si>
  <si>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</si>
  <si>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</si>
  <si>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</si>
  <si>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</si>
  <si>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</si>
  <si>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</si>
  <si>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</si>
  <si>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</si>
  <si>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</si>
  <si>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</si>
  <si>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</si>
  <si>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</si>
  <si>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</si>
  <si>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</si>
  <si>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</si>
  <si>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</si>
  <si>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</si>
  <si>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</si>
  <si>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</si>
  <si>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</si>
  <si>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</si>
  <si>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</si>
  <si>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</si>
  <si>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</si>
  <si>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</si>
  <si>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</si>
  <si>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</si>
  <si>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</si>
  <si>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</si>
  <si>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</si>
  <si>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</si>
  <si>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</si>
  <si>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</si>
  <si>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</si>
  <si>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</si>
  <si>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</si>
  <si>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</si>
  <si>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</si>
  <si>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</si>
  <si>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</si>
  <si>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</si>
  <si>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</si>
  <si>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</si>
  <si>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</si>
  <si>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</si>
  <si>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</si>
  <si>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</si>
  <si>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</si>
  <si>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</si>
  <si>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</si>
  <si>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</si>
  <si>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</si>
  <si>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</si>
  <si>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</si>
  <si>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</si>
  <si>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</si>
  <si>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</si>
  <si>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</si>
  <si>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</si>
  <si>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</si>
  <si>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</si>
  <si>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</si>
  <si>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</si>
  <si>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</si>
  <si>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</si>
  <si>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</si>
  <si>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</si>
  <si>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</si>
  <si>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</si>
  <si>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</si>
  <si>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</si>
  <si>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</si>
  <si>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</si>
  <si>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</si>
  <si>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</si>
  <si>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</si>
  <si>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</si>
  <si>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</si>
  <si>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</si>
  <si>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</si>
  <si>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</si>
  <si>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</si>
  <si>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</si>
  <si>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</si>
  <si>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</si>
  <si>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</si>
  <si>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</si>
  <si>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</si>
  <si>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</si>
  <si>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</si>
  <si>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</si>
  <si>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</si>
  <si>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</si>
  <si>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</si>
  <si>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</si>
  <si>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</si>
  <si>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</si>
  <si>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</si>
  <si>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</si>
  <si>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</si>
  <si>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</si>
  <si>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</si>
  <si>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</si>
  <si>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</si>
  <si>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</si>
  <si>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</si>
  <si>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</si>
  <si>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</si>
  <si>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</si>
  <si>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</si>
  <si>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</si>
  <si>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</si>
  <si>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</si>
  <si>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</si>
  <si>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</si>
  <si>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</si>
  <si>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</si>
  <si>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</si>
  <si>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</si>
  <si>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</si>
  <si>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</si>
  <si>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</si>
  <si>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</si>
  <si>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</si>
  <si>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</si>
  <si>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</si>
  <si>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</si>
  <si>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</si>
  <si>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</si>
  <si>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</si>
  <si>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</si>
  <si>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</si>
  <si>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</si>
  <si>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</si>
  <si>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</si>
  <si>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</si>
  <si>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</si>
  <si>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</si>
  <si>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</si>
  <si>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</si>
  <si>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</si>
  <si>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</si>
  <si>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</si>
  <si>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</si>
  <si>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</si>
  <si>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</si>
  <si>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</si>
  <si>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</si>
  <si>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</si>
  <si>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</si>
  <si>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</si>
  <si>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</si>
  <si>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</si>
  <si>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</si>
  <si>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</si>
  <si>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</si>
  <si>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</si>
  <si>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</si>
  <si>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</si>
  <si>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</si>
  <si>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</si>
  <si>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</si>
  <si>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</si>
  <si>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</si>
  <si>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</si>
  <si>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</si>
  <si>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</si>
  <si>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</si>
  <si>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</si>
  <si>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</si>
  <si>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</si>
  <si>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</si>
  <si>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</si>
  <si>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</si>
  <si>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</si>
  <si>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</si>
  <si>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</si>
  <si>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</si>
  <si>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</si>
  <si>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</si>
  <si>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</si>
  <si>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</si>
  <si>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</si>
  <si>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</si>
  <si>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</si>
  <si>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</si>
  <si>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</si>
  <si>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</si>
  <si>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</si>
  <si>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</si>
  <si>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</si>
  <si>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</si>
  <si>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</si>
  <si>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</si>
  <si>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</si>
  <si>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</si>
  <si>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</si>
  <si>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</si>
  <si>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</si>
  <si>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</si>
  <si>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</si>
  <si>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</si>
  <si>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</si>
  <si>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</si>
  <si>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</si>
  <si>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</si>
  <si>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</si>
  <si>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</si>
  <si>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</si>
  <si>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</si>
  <si>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</si>
  <si>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</si>
  <si>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</si>
  <si>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</si>
  <si>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</si>
  <si>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</si>
  <si>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</si>
  <si>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</si>
  <si>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</si>
  <si>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</si>
  <si>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</si>
  <si>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</si>
  <si>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</si>
  <si>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</si>
  <si>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</si>
  <si>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</si>
  <si>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</si>
  <si>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</si>
  <si>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</si>
  <si>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</si>
  <si>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</si>
  <si>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</si>
  <si>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</si>
  <si>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</si>
  <si>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</si>
  <si>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</si>
  <si>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</si>
  <si>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</si>
  <si>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</si>
  <si>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</si>
  <si>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</si>
  <si>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</si>
  <si>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</si>
  <si>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</si>
  <si>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</si>
  <si>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</si>
  <si>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</si>
  <si>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</si>
  <si>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</si>
  <si>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</si>
  <si>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</si>
  <si>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</si>
  <si>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</si>
  <si>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</si>
  <si>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</si>
  <si>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</si>
  <si>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</si>
  <si>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</si>
  <si>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</si>
  <si>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</si>
  <si>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</si>
  <si>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</si>
  <si>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</si>
  <si>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</si>
  <si>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</si>
  <si>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</si>
  <si>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</si>
  <si>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</si>
  <si>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</si>
  <si>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</si>
  <si>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</si>
  <si>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</si>
  <si>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</si>
  <si>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</si>
  <si>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</si>
  <si>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</si>
  <si>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</si>
  <si>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</si>
  <si>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</si>
  <si>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</si>
  <si>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</si>
  <si>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</si>
  <si>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</si>
  <si>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</si>
  <si>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</si>
  <si>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</si>
  <si>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</si>
  <si>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</si>
  <si>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</si>
  <si>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</si>
  <si>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</si>
  <si>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</si>
  <si>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</si>
  <si>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</si>
  <si>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</si>
  <si>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</si>
  <si>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</si>
  <si>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</si>
  <si>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</si>
  <si>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</si>
  <si>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</si>
  <si>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</si>
  <si>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</si>
  <si>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</si>
  <si>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</si>
  <si>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</si>
  <si>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</si>
  <si>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</si>
  <si>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</si>
  <si>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</si>
  <si>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</si>
  <si>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</si>
  <si>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</si>
  <si>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</si>
  <si>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</si>
  <si>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</si>
  <si>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</si>
  <si>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</si>
  <si>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</si>
  <si>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</si>
  <si>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</si>
  <si>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</si>
  <si>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</si>
  <si>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</si>
  <si>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</si>
  <si>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</si>
  <si>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</si>
  <si>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</si>
  <si>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</si>
  <si>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</si>
  <si>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</si>
  <si>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</si>
  <si>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</si>
  <si>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</si>
  <si>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</si>
  <si>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</si>
  <si>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</si>
  <si>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</si>
  <si>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</si>
  <si>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</si>
  <si>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</si>
  <si>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</si>
  <si>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</si>
  <si>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</si>
  <si>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</si>
  <si>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</si>
  <si>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</si>
  <si>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</si>
  <si>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</si>
  <si>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</si>
  <si>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</si>
  <si>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</si>
  <si>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</si>
  <si>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</si>
  <si>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</si>
  <si>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</si>
  <si>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</si>
  <si>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</si>
  <si>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</si>
  <si>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</si>
  <si>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</si>
  <si>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</si>
  <si>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</si>
  <si>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</si>
  <si>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</si>
  <si>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</si>
  <si>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</si>
  <si>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</si>
  <si>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</si>
  <si>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</si>
  <si>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</si>
  <si>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</si>
  <si>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</si>
  <si>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</si>
  <si>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</si>
  <si>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</si>
  <si>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</si>
  <si>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</si>
  <si>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</si>
  <si>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</si>
  <si>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</si>
  <si>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</si>
  <si>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</si>
  <si>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</si>
  <si>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</si>
  <si>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</si>
  <si>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</si>
  <si>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</si>
  <si>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</si>
  <si>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</si>
  <si>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</si>
  <si>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</si>
  <si>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</si>
  <si>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</si>
  <si>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</si>
  <si>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</si>
  <si>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</si>
  <si>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</si>
  <si>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</si>
  <si>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</si>
  <si>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</si>
  <si>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</si>
  <si>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</si>
  <si>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</si>
  <si>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</si>
  <si>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</si>
  <si>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</si>
  <si>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</si>
  <si>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</si>
  <si>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</si>
  <si>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</si>
  <si>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</si>
  <si>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</si>
  <si>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</si>
  <si>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</si>
  <si>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</si>
  <si>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</si>
  <si>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</si>
  <si>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</si>
  <si>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</si>
  <si>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</si>
  <si>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</si>
  <si>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</si>
  <si>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</si>
  <si>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</si>
  <si>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</si>
  <si>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</si>
  <si>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</si>
  <si>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</si>
  <si>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</si>
  <si>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</si>
  <si>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</si>
  <si>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</si>
  <si>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</si>
  <si>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</si>
  <si>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</si>
  <si>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</si>
  <si>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</si>
  <si>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</si>
  <si>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</si>
  <si>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</si>
  <si>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</si>
  <si>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</si>
  <si>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</si>
  <si>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</si>
  <si>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</si>
  <si>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</si>
  <si>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</si>
  <si>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</si>
  <si>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</si>
  <si>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</si>
  <si>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</si>
  <si>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</si>
  <si>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</si>
  <si>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</si>
  <si>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</si>
  <si>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</si>
  <si>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</si>
  <si>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</si>
  <si>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</si>
  <si>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</si>
  <si>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</si>
  <si>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</si>
  <si>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</si>
  <si>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</si>
  <si>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</si>
  <si>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</si>
  <si>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</si>
  <si>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</si>
  <si>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</si>
  <si>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</si>
  <si>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</si>
  <si>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</si>
  <si>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</si>
  <si>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</si>
  <si>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</si>
  <si>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</si>
  <si>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</si>
  <si>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</si>
  <si>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</si>
  <si>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</si>
  <si>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</si>
  <si>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</si>
  <si>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</si>
  <si>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</si>
  <si>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</si>
  <si>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</si>
  <si>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</si>
  <si>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</si>
  <si>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</si>
  <si>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</si>
  <si>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</si>
  <si>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</si>
  <si>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</si>
  <si>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</si>
  <si>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</si>
  <si>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</si>
  <si>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</si>
  <si>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</si>
  <si>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</si>
  <si>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</si>
  <si>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</si>
  <si>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</si>
  <si>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</si>
  <si>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</si>
  <si>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</si>
  <si>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</si>
  <si>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</si>
  <si>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</si>
  <si>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</si>
  <si>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</si>
  <si>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</si>
  <si>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</si>
  <si>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</si>
  <si>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</si>
  <si>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</si>
  <si>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</si>
  <si>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</si>
  <si>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</si>
  <si>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</si>
  <si>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</si>
  <si>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</si>
  <si>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</si>
  <si>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</si>
  <si>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</si>
  <si>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</si>
  <si>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</si>
  <si>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</si>
  <si>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</si>
  <si>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</si>
  <si>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</si>
  <si>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</si>
  <si>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</si>
  <si>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</si>
  <si>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</si>
  <si>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</si>
  <si>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</si>
  <si>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</si>
  <si>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</si>
  <si>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</si>
  <si>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</si>
  <si>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</si>
  <si>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</si>
  <si>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</si>
  <si>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</si>
  <si>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</si>
  <si>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</si>
  <si>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</si>
  <si>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</si>
  <si>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</si>
  <si>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</si>
  <si>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</si>
  <si>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</si>
  <si>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</si>
  <si>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</si>
  <si>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</si>
  <si>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</si>
  <si>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</si>
  <si>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</si>
  <si>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</si>
  <si>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</si>
  <si>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</si>
  <si>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</si>
  <si>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</si>
  <si>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</si>
  <si>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</si>
  <si>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</si>
  <si>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</si>
  <si>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</si>
  <si>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</si>
  <si>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</si>
  <si>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</si>
  <si>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</si>
  <si>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</si>
  <si>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</si>
  <si>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</si>
  <si>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</si>
  <si>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</si>
  <si>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</si>
  <si>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</si>
  <si>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</si>
  <si>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</si>
  <si>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</si>
  <si>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</si>
  <si>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</si>
  <si>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</si>
  <si>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</si>
  <si>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</si>
  <si>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</si>
  <si>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</si>
  <si>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</si>
  <si>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</si>
  <si>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</si>
  <si>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</si>
  <si>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</si>
  <si>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</si>
  <si>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</si>
  <si>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</si>
  <si>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</si>
  <si>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</si>
  <si>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</si>
  <si>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</si>
  <si>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</si>
  <si>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</si>
  <si>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</si>
  <si>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</si>
  <si>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</si>
  <si>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</si>
  <si>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</si>
  <si>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</si>
  <si>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</si>
  <si>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</si>
  <si>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</si>
  <si>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</si>
  <si>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</si>
  <si>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</si>
  <si>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</si>
  <si>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</si>
  <si>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</si>
  <si>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</si>
  <si>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</si>
  <si>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</si>
  <si>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</si>
  <si>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</si>
  <si>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</si>
  <si>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</si>
  <si>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</si>
  <si>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</si>
  <si>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</si>
  <si>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</si>
  <si>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</si>
  <si>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</si>
  <si>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</si>
  <si>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</si>
  <si>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</si>
  <si>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</si>
  <si>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</si>
  <si>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</si>
  <si>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</si>
  <si>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</si>
  <si>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</si>
  <si>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</si>
  <si>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</si>
  <si>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</si>
  <si>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</si>
  <si>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</si>
  <si>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</si>
  <si>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</si>
  <si>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</si>
  <si>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</si>
  <si>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</si>
  <si>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</si>
  <si>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</si>
  <si>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</si>
  <si>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</si>
  <si>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</si>
  <si>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</si>
  <si>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</si>
  <si>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</si>
  <si>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</si>
  <si>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</si>
  <si>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</si>
  <si>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</si>
  <si>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</si>
  <si>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</si>
  <si>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</si>
  <si>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</si>
  <si>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</si>
  <si>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</si>
  <si>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</si>
  <si>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</si>
  <si>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</si>
  <si>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</si>
  <si>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</si>
  <si>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</si>
  <si>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</si>
  <si>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</si>
  <si>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</si>
  <si>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</si>
  <si>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</si>
  <si>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</si>
  <si>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</si>
  <si>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</si>
  <si>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</si>
  <si>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</si>
  <si>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</si>
  <si>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</si>
  <si>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</si>
  <si>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</si>
  <si>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</si>
  <si>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</si>
  <si>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</si>
  <si>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</si>
  <si>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</si>
  <si>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</si>
  <si>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</si>
  <si>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</si>
  <si>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</si>
  <si>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</si>
  <si>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</si>
  <si>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</si>
  <si>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</si>
  <si>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</si>
  <si>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</si>
  <si>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</si>
  <si>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</si>
  <si>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</si>
  <si>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</si>
  <si>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</si>
  <si>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</si>
  <si>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</si>
  <si>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</si>
  <si>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</si>
  <si>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</si>
  <si>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</si>
  <si>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</si>
  <si>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</si>
  <si>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</si>
  <si>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</si>
  <si>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</si>
  <si>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</si>
  <si>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</si>
  <si>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</si>
  <si>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</si>
  <si>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</si>
  <si>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</si>
  <si>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</si>
  <si>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</si>
  <si>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</si>
  <si>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</si>
  <si>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</si>
  <si>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</si>
  <si>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</si>
  <si>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</si>
  <si>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</si>
  <si>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</si>
  <si>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</si>
  <si>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</si>
  <si>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</si>
  <si>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</si>
  <si>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</si>
  <si>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</si>
  <si>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</si>
  <si>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</si>
  <si>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</si>
  <si>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</si>
  <si>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</si>
  <si>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</si>
  <si>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</si>
  <si>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</si>
  <si>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</si>
  <si>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</si>
  <si>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</si>
  <si>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</si>
  <si>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</si>
  <si>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</si>
  <si>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</si>
  <si>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</si>
  <si>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</si>
  <si>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</si>
  <si>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</si>
  <si>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</si>
  <si>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</si>
  <si>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</si>
  <si>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</si>
  <si>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</si>
  <si>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</si>
  <si>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</si>
  <si>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</si>
  <si>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</si>
  <si>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</si>
  <si>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</si>
  <si>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</si>
  <si>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</si>
  <si>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</si>
  <si>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</si>
  <si>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</si>
  <si>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</si>
  <si>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</si>
  <si>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</si>
  <si>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</si>
  <si>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</si>
  <si>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</si>
  <si>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</si>
  <si>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</si>
  <si>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</si>
  <si>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</si>
  <si>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</si>
  <si>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</si>
  <si>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</si>
  <si>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</si>
  <si>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</si>
  <si>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</si>
  <si>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</si>
  <si>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</si>
  <si>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</si>
  <si>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</si>
  <si>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</si>
  <si>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</si>
  <si>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</si>
  <si>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</si>
  <si>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</si>
  <si>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</si>
  <si>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</si>
  <si>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</si>
  <si>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</si>
  <si>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</si>
  <si>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</si>
  <si>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</si>
  <si>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</si>
  <si>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</si>
  <si>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</si>
  <si>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</si>
  <si>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</si>
  <si>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</si>
  <si>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</si>
  <si>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</si>
  <si>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</si>
  <si>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</si>
  <si>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</si>
  <si>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</si>
  <si>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</si>
  <si>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</si>
  <si>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</si>
  <si>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</si>
  <si>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</si>
  <si>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</si>
  <si>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</si>
  <si>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</si>
  <si>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</si>
  <si>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</si>
  <si>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</si>
  <si>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</si>
  <si>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</si>
  <si>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</si>
  <si>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</si>
  <si>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</si>
  <si>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</si>
  <si>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</si>
  <si>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</si>
  <si>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</si>
  <si>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</si>
  <si>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</si>
  <si>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</si>
  <si>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</si>
  <si>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</si>
  <si>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</si>
  <si>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</si>
  <si>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</si>
  <si>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</si>
  <si>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</si>
  <si>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</si>
  <si>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</si>
  <si>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</si>
  <si>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</si>
  <si>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</si>
  <si>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</si>
  <si>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</si>
  <si>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</si>
  <si>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</si>
  <si>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</si>
  <si>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</si>
  <si>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</si>
  <si>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</si>
  <si>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</si>
  <si>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</si>
  <si>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</si>
  <si>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</si>
  <si>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</si>
  <si>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</si>
  <si>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</si>
  <si>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</si>
  <si>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</si>
  <si>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</si>
  <si>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</si>
  <si>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</si>
  <si>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</si>
  <si>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</si>
  <si>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</si>
  <si>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</si>
  <si>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</si>
  <si>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</si>
  <si>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</si>
  <si>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</si>
  <si>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</si>
  <si>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</si>
  <si>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</si>
  <si>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</si>
  <si>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</si>
  <si>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</si>
  <si>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</si>
  <si>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</si>
  <si>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</si>
  <si>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</si>
  <si>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</si>
  <si>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</si>
  <si>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</si>
  <si>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</si>
  <si>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</si>
  <si>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</si>
  <si>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</si>
  <si>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</si>
  <si>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</si>
  <si>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</si>
  <si>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</si>
  <si>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</si>
  <si>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</si>
  <si>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</si>
  <si>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</si>
  <si>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</si>
  <si>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</si>
  <si>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</si>
  <si>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</si>
  <si>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</si>
  <si>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</si>
  <si>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</si>
  <si>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</si>
  <si>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</si>
  <si>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</si>
  <si>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</si>
  <si>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</si>
  <si>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</si>
  <si>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</si>
  <si>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</si>
  <si>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</si>
  <si>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</si>
  <si>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</si>
  <si>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</si>
  <si>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</si>
  <si>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</si>
  <si>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</si>
  <si>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</si>
  <si>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</si>
  <si>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</si>
  <si>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</si>
  <si>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</si>
  <si>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</si>
  <si>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</si>
  <si>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</si>
  <si>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</si>
  <si>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</si>
  <si>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</si>
  <si>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</si>
  <si>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</si>
  <si>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</si>
  <si>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</si>
  <si>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</si>
  <si>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</si>
  <si>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</si>
  <si>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</si>
  <si>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</si>
  <si>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</si>
  <si>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</si>
  <si>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</si>
  <si>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</si>
  <si>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</si>
  <si>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</si>
  <si>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</si>
  <si>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</si>
  <si>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</si>
  <si>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</si>
  <si>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</si>
  <si>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</si>
  <si>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</si>
  <si>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</si>
  <si>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</si>
  <si>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</si>
  <si>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</si>
  <si>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</si>
  <si>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</si>
  <si>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</si>
  <si>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</si>
  <si>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</si>
  <si>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</si>
  <si>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</si>
  <si>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</si>
  <si>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</si>
  <si>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</si>
  <si>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</si>
  <si>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</si>
  <si>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</si>
  <si>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</si>
  <si>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</si>
  <si>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</si>
  <si>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</si>
  <si>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</si>
  <si>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</si>
  <si>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</si>
  <si>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</si>
  <si>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</si>
  <si>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</si>
  <si>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</si>
  <si>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</si>
  <si>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</si>
  <si>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</si>
  <si>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</si>
  <si>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</si>
  <si>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</si>
  <si>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</si>
  <si>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</si>
  <si>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</si>
  <si>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</si>
  <si>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</si>
  <si>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</si>
  <si>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</si>
  <si>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</si>
  <si>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</si>
  <si>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</si>
  <si>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</si>
  <si>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</si>
  <si>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</si>
  <si>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</si>
  <si>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</si>
  <si>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</si>
  <si>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</si>
  <si>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</si>
  <si>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</si>
  <si>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</si>
  <si>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</si>
  <si>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</si>
  <si>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</si>
  <si>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</si>
  <si>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</si>
  <si>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</si>
  <si>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</si>
  <si>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</si>
  <si>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</si>
  <si>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</si>
  <si>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</si>
  <si>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</si>
  <si>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</si>
  <si>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</si>
  <si>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</si>
  <si>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</si>
  <si>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</si>
  <si>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</si>
  <si>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</si>
  <si>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</si>
  <si>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</si>
  <si>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</si>
  <si>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</si>
  <si>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</si>
  <si>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</si>
  <si>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</si>
  <si>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</si>
  <si>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</si>
  <si>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</si>
  <si>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</si>
  <si>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</si>
  <si>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</si>
  <si>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</si>
  <si>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</si>
  <si>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</si>
  <si>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</si>
  <si>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</si>
  <si>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</si>
  <si>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</si>
  <si>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</si>
  <si>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</si>
  <si>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</si>
  <si>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</si>
  <si>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</si>
  <si>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</si>
  <si>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</si>
  <si>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</si>
  <si>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</si>
  <si>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</si>
  <si>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</si>
  <si>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</si>
  <si>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</si>
  <si>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</si>
  <si>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</si>
  <si>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</si>
  <si>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</si>
  <si>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</si>
  <si>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</si>
  <si>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</si>
  <si>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</si>
  <si>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</si>
  <si>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</si>
  <si>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</si>
  <si>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</si>
  <si>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</si>
  <si>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</si>
  <si>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</si>
  <si>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</si>
  <si>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</si>
  <si>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</si>
  <si>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</si>
  <si>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</si>
  <si>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</si>
  <si>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</si>
  <si>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</si>
  <si>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</si>
  <si>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</si>
  <si>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</si>
  <si>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</si>
  <si>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</si>
  <si>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</si>
  <si>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</si>
  <si>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</si>
  <si>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</si>
  <si>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</si>
  <si>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</si>
  <si>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</si>
  <si>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</si>
  <si>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</si>
  <si>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</si>
  <si>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</si>
  <si>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</si>
  <si>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</si>
  <si>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</si>
  <si>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</si>
  <si>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</si>
  <si>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</si>
  <si>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</si>
  <si>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</si>
  <si>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</si>
  <si>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</si>
  <si>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</si>
  <si>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</si>
  <si>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</si>
  <si>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</si>
  <si>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</si>
  <si>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</si>
  <si>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</si>
  <si>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</si>
  <si>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</si>
  <si>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</si>
  <si>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</si>
  <si>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</si>
  <si>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</si>
  <si>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</si>
  <si>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</si>
  <si>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</si>
  <si>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</si>
  <si>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</si>
  <si>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</si>
  <si>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</si>
  <si>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</si>
  <si>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</si>
  <si>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</si>
  <si>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</si>
  <si>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</si>
  <si>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</si>
  <si>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</si>
  <si>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</si>
  <si>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</si>
  <si>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</si>
  <si>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</si>
  <si>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</si>
  <si>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</si>
  <si>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</si>
  <si>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</si>
  <si>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</si>
  <si>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</si>
  <si>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</si>
  <si>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</si>
  <si>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</si>
  <si>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</si>
  <si>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</si>
  <si>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</si>
  <si>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</si>
  <si>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</si>
  <si>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</si>
  <si>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</si>
  <si>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</si>
  <si>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</si>
  <si>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</si>
  <si>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</si>
  <si>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</si>
  <si>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</si>
  <si>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</si>
  <si>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</si>
  <si>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</si>
  <si>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</si>
  <si>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</si>
  <si>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</si>
  <si>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</si>
  <si>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</si>
  <si>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</si>
  <si>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</si>
  <si>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</si>
  <si>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</si>
  <si>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</si>
  <si>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</si>
  <si>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</si>
  <si>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</si>
  <si>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</si>
  <si>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</si>
  <si>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</si>
  <si>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</si>
  <si>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</si>
  <si>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</si>
  <si>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</si>
  <si>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</si>
  <si>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</si>
  <si>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</si>
  <si>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</si>
  <si>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</si>
  <si>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</si>
  <si>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</si>
  <si>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</si>
  <si>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</si>
  <si>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</si>
  <si>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</si>
  <si>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</si>
  <si>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</si>
  <si>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</si>
  <si>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</si>
  <si>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</si>
  <si>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</si>
  <si>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</si>
  <si>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</si>
  <si>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</si>
  <si>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</si>
  <si>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</si>
  <si>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</si>
  <si>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</si>
  <si>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</si>
  <si>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</si>
  <si>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</si>
  <si>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</si>
  <si>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</si>
  <si>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</si>
  <si>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</si>
  <si>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</si>
  <si>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</si>
  <si>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</si>
  <si>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</si>
  <si>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</si>
  <si>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</si>
  <si>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</si>
  <si>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</si>
  <si>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</si>
  <si>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</si>
  <si>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</si>
  <si>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</si>
  <si>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</si>
  <si>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</si>
  <si>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</si>
  <si>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</si>
  <si>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</si>
  <si>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</si>
  <si>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</si>
  <si>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</si>
  <si>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</si>
  <si>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</si>
  <si>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</si>
  <si>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</si>
  <si>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</si>
  <si>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</si>
  <si>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</si>
  <si>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</si>
  <si>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</si>
  <si>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</si>
  <si>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</si>
  <si>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</si>
  <si>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</si>
  <si>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</si>
  <si>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</si>
  <si>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</si>
  <si>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</si>
  <si>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</si>
  <si>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</si>
  <si>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</si>
  <si>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</si>
  <si>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</si>
  <si>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</si>
  <si>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</si>
  <si>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</si>
  <si>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</si>
  <si>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</si>
  <si>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</si>
  <si>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</si>
  <si>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</si>
  <si>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</si>
  <si>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</si>
  <si>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</si>
  <si>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</si>
  <si>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</si>
  <si>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</si>
  <si>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</si>
  <si>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</si>
  <si>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</si>
  <si>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</si>
  <si>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</si>
  <si>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</si>
  <si>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</si>
  <si>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</si>
  <si>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</si>
  <si>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</si>
  <si>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</si>
  <si>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</si>
  <si>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</si>
  <si>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</si>
  <si>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</si>
  <si>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</si>
  <si>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</si>
  <si>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</si>
  <si>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</si>
  <si>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</si>
  <si>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</si>
  <si>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</si>
  <si>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</si>
  <si>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</si>
  <si>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</si>
  <si>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</si>
  <si>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</si>
  <si>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</si>
  <si>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</si>
  <si>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</si>
  <si>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</si>
  <si>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</si>
  <si>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</si>
  <si>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</si>
  <si>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</si>
  <si>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</si>
  <si>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</si>
  <si>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</si>
  <si>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</si>
  <si>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</si>
  <si>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</si>
  <si>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</si>
  <si>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</si>
  <si>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</si>
  <si>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</si>
  <si>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</si>
  <si>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</si>
  <si>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</si>
  <si>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</si>
  <si>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</si>
  <si>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</si>
  <si>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</si>
  <si>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</si>
  <si>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</si>
  <si>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</si>
  <si>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</si>
  <si>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</si>
  <si>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</si>
  <si>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</si>
  <si>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</si>
  <si>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</si>
  <si>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</si>
  <si>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</si>
  <si>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</si>
  <si>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</si>
  <si>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</si>
  <si>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</si>
  <si>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</si>
  <si>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</si>
  <si>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</si>
  <si>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</si>
  <si>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</si>
  <si>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</si>
  <si>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</si>
  <si>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</si>
  <si>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</si>
  <si>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</si>
  <si>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</si>
  <si>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</si>
  <si>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</si>
  <si>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</si>
  <si>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</si>
  <si>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</si>
  <si>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</si>
  <si>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</si>
  <si>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</si>
  <si>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</si>
  <si>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</si>
  <si>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</si>
  <si>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</si>
  <si>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</si>
  <si>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</si>
  <si>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</si>
  <si>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</si>
  <si>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</si>
  <si>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</si>
  <si>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</si>
  <si>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</si>
  <si>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</si>
  <si>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</si>
  <si>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</si>
  <si>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</si>
  <si>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</si>
  <si>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</si>
  <si>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</si>
  <si>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</si>
  <si>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</si>
  <si>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</si>
  <si>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</si>
  <si>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</si>
  <si>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</si>
  <si>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</si>
  <si>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</si>
  <si>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</si>
  <si>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</si>
  <si>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</si>
  <si>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</si>
  <si>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</si>
  <si>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</si>
  <si>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</si>
  <si>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</si>
  <si>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</si>
  <si>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</si>
  <si>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</si>
  <si>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</si>
  <si>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</si>
  <si>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</si>
  <si>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</si>
  <si>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</si>
  <si>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</si>
  <si>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</si>
  <si>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</si>
  <si>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</si>
  <si>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</si>
  <si>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</si>
  <si>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</si>
  <si>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</si>
  <si>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</si>
  <si>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</si>
  <si>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</si>
  <si>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</si>
  <si>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</si>
  <si>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</si>
  <si>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</si>
  <si>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</si>
  <si>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</si>
  <si>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</si>
  <si>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</si>
  <si>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</si>
  <si>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</si>
  <si>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</si>
  <si>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</si>
  <si>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</si>
  <si>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</si>
  <si>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</si>
  <si>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</si>
  <si>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</si>
  <si>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</si>
  <si>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</si>
  <si>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</si>
  <si>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</si>
  <si>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</si>
  <si>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</si>
  <si>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</si>
  <si>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</si>
  <si>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</si>
  <si>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</si>
  <si>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</si>
  <si>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</si>
  <si>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</si>
  <si>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</si>
  <si>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</si>
  <si>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</si>
  <si>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</si>
  <si>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</si>
  <si>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</si>
  <si>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</si>
  <si>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</si>
  <si>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</si>
  <si>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</si>
  <si>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</si>
  <si>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</si>
  <si>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</si>
  <si>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</si>
  <si>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</si>
  <si>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</si>
  <si>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</si>
  <si>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</si>
  <si>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</si>
  <si>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</si>
  <si>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</si>
  <si>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</si>
  <si>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</si>
  <si>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</si>
  <si>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</si>
  <si>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</si>
  <si>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</si>
  <si>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</si>
  <si>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</si>
  <si>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</si>
  <si>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</si>
  <si>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</si>
  <si>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</si>
  <si>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</si>
  <si>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</si>
  <si>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</si>
  <si>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</si>
  <si>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</si>
  <si>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</si>
  <si>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</si>
  <si>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</si>
  <si>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</si>
  <si>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</si>
  <si>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</si>
  <si>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</si>
  <si>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</si>
  <si>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</si>
  <si>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</si>
  <si>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</si>
  <si>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</si>
  <si>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</si>
  <si>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</si>
  <si>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</si>
  <si>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</si>
  <si>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</si>
  <si>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</si>
  <si>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</si>
  <si>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</si>
  <si>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</si>
  <si>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</si>
  <si>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</si>
  <si>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</si>
  <si>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</si>
  <si>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</si>
  <si>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</si>
  <si>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</si>
  <si>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</si>
  <si>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</si>
  <si>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</si>
  <si>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</si>
  <si>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</si>
  <si>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</si>
  <si>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</si>
  <si>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</si>
  <si>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</si>
  <si>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</si>
  <si>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</si>
  <si>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</si>
  <si>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</si>
  <si>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</si>
  <si>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</si>
  <si>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</si>
  <si>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</si>
  <si>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</si>
  <si>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</si>
  <si>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</si>
  <si>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</si>
  <si>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</si>
  <si>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</si>
  <si>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</si>
  <si>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</si>
  <si>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</si>
  <si>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</si>
  <si>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</si>
  <si>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</si>
  <si>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</si>
  <si>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</si>
  <si>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</si>
  <si>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</si>
  <si>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</si>
  <si>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</si>
  <si>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</si>
  <si>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</si>
  <si>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</si>
  <si>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</si>
  <si>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</si>
  <si>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</si>
  <si>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</si>
  <si>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</si>
  <si>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</si>
  <si>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</si>
  <si>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</si>
  <si>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</si>
  <si>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</si>
  <si>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</si>
  <si>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</si>
  <si>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</si>
  <si>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</si>
  <si>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</si>
  <si>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</si>
  <si>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</si>
  <si>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</si>
  <si>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</si>
  <si>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</si>
  <si>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</si>
  <si>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</si>
  <si>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</si>
  <si>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</si>
  <si>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</si>
  <si>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</si>
  <si>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</si>
  <si>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</si>
  <si>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</si>
  <si>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</si>
  <si>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</si>
  <si>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</si>
  <si>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</si>
  <si>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</si>
  <si>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</si>
  <si>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</si>
  <si>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</si>
  <si>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</si>
  <si>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</si>
  <si>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</si>
  <si>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</si>
  <si>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</si>
  <si>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</si>
  <si>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</si>
  <si>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</si>
  <si>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</si>
  <si>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</si>
  <si>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</si>
  <si>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</si>
  <si>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</si>
  <si>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</si>
  <si>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</si>
  <si>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</si>
  <si>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</si>
  <si>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</si>
  <si>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</si>
  <si>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</si>
  <si>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</si>
  <si>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</si>
  <si>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</si>
  <si>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</si>
  <si>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</si>
  <si>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</si>
  <si>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</si>
  <si>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</si>
  <si>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</si>
  <si>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</si>
  <si>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</si>
  <si>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</si>
  <si>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</si>
  <si>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</si>
  <si>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</si>
  <si>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</si>
  <si>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</si>
  <si>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</si>
  <si>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</si>
  <si>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</si>
  <si>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</si>
  <si>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</si>
  <si>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</si>
  <si>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</si>
  <si>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</si>
  <si>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</si>
  <si>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</si>
  <si>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</si>
  <si>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</si>
  <si>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</si>
  <si>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</si>
  <si>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</si>
  <si>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</si>
  <si>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</si>
  <si>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</si>
  <si>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</si>
  <si>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</si>
  <si>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</si>
  <si>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</si>
  <si>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</si>
  <si>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</si>
  <si>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</si>
  <si>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</si>
  <si>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</si>
  <si>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</si>
  <si>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</si>
  <si>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</si>
  <si>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</si>
  <si>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</si>
  <si>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</si>
  <si>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</si>
  <si>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</si>
  <si>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</si>
  <si>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</si>
  <si>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</si>
  <si>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</si>
  <si>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</si>
  <si>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</si>
  <si>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</si>
  <si>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</si>
  <si>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</si>
  <si>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</si>
  <si>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</si>
  <si>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</si>
  <si>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</si>
  <si>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</si>
  <si>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</si>
  <si>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</si>
  <si>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</si>
  <si>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</si>
  <si>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</si>
  <si>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</si>
  <si>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</si>
  <si>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</si>
  <si>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</si>
  <si>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</si>
  <si>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</si>
  <si>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</si>
  <si>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</si>
  <si>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</si>
  <si>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</si>
  <si>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</si>
  <si>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</si>
  <si>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</si>
  <si>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</si>
  <si>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</si>
  <si>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</si>
  <si>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</si>
  <si>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</si>
  <si>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</si>
  <si>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</si>
  <si>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</si>
  <si>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</si>
  <si>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</si>
  <si>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</si>
  <si>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</si>
  <si>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</si>
  <si>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</si>
  <si>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</si>
  <si>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</si>
  <si>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</si>
  <si>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</si>
  <si>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</si>
  <si>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</si>
  <si>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</si>
  <si>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</si>
  <si>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</si>
  <si>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</si>
  <si>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</si>
  <si>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</si>
  <si>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</si>
  <si>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</si>
  <si>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</si>
  <si>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</si>
  <si>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</si>
  <si>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</si>
  <si>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</si>
  <si>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</si>
  <si>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</si>
  <si>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</si>
  <si>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</si>
  <si>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</si>
  <si>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</si>
  <si>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</si>
  <si>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</si>
  <si>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</si>
  <si>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</si>
  <si>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</si>
  <si>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</si>
  <si>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</si>
  <si>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</si>
  <si>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</si>
  <si>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</si>
  <si>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</si>
  <si>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</si>
  <si>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</si>
  <si>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</si>
  <si>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</si>
  <si>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</si>
  <si>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</si>
  <si>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</si>
  <si>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</si>
  <si>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</si>
  <si>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</si>
  <si>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</si>
  <si>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</si>
  <si>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</si>
  <si>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</si>
  <si>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</si>
  <si>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</si>
  <si>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</si>
  <si>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</si>
  <si>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</si>
  <si>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</si>
  <si>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</si>
  <si>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</si>
  <si>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</si>
  <si>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</si>
  <si>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</si>
  <si>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</si>
  <si>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</si>
  <si>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</si>
  <si>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</si>
  <si>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</si>
  <si>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</si>
  <si>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</si>
  <si>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</si>
  <si>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</si>
  <si>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</si>
  <si>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</si>
  <si>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</si>
  <si>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</si>
  <si>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</si>
  <si>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</si>
  <si>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</si>
  <si>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</si>
  <si>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</si>
  <si>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</si>
  <si>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</si>
  <si>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</si>
  <si>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</si>
  <si>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</si>
  <si>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</si>
  <si>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</si>
  <si>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</si>
  <si>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</si>
  <si>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</si>
  <si>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</si>
  <si>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</si>
  <si>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</si>
  <si>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</si>
  <si>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</si>
  <si>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</si>
  <si>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</si>
  <si>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</si>
  <si>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</si>
  <si>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</si>
  <si>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</si>
  <si>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</si>
  <si>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</si>
  <si>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</si>
  <si>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</si>
  <si>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</si>
  <si>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</si>
  <si>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</si>
  <si>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</si>
  <si>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</si>
  <si>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</si>
  <si>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</si>
  <si>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</si>
  <si>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</si>
  <si>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</si>
  <si>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</si>
  <si>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</si>
  <si>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</si>
  <si>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</si>
  <si>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</si>
  <si>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</si>
  <si>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</si>
  <si>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</si>
  <si>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</si>
  <si>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</si>
  <si>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</si>
  <si>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</si>
  <si>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</si>
  <si>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</si>
  <si>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</si>
  <si>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</si>
  <si>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</si>
  <si>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</si>
  <si>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</si>
  <si>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</si>
  <si>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</si>
  <si>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</si>
  <si>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</si>
  <si>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</si>
  <si>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</si>
  <si>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</si>
  <si>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</si>
  <si>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</si>
  <si>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</si>
  <si>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</si>
  <si>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</si>
  <si>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</si>
  <si>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</si>
  <si>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</si>
  <si>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</si>
  <si>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</si>
  <si>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</si>
  <si>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</si>
  <si>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</si>
  <si>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</si>
  <si>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</si>
  <si>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</si>
  <si>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</si>
  <si>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</si>
  <si>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</si>
  <si>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</si>
  <si>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</si>
  <si>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</si>
  <si>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</si>
  <si>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</si>
  <si>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</si>
  <si>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</si>
  <si>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</si>
  <si>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</si>
  <si>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</si>
  <si>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</si>
  <si>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</si>
  <si>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</si>
  <si>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</si>
  <si>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</si>
  <si>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</si>
  <si>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</si>
  <si>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</si>
  <si>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</si>
  <si>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</si>
  <si>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</si>
  <si>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</si>
  <si>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</si>
  <si>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</si>
  <si>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</si>
  <si>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</si>
  <si>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</si>
  <si>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</si>
  <si>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</si>
  <si>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</si>
  <si>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</si>
  <si>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</si>
  <si>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</si>
  <si>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</si>
  <si>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</si>
  <si>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</si>
  <si>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</si>
  <si>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</si>
  <si>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</si>
  <si>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</si>
  <si>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</si>
  <si>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</si>
  <si>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</si>
  <si>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</si>
  <si>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</si>
  <si>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</si>
  <si>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</si>
  <si>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</si>
  <si>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</si>
  <si>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</si>
  <si>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</si>
  <si>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</si>
  <si>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</si>
  <si>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</si>
  <si>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</si>
  <si>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</si>
  <si>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</si>
  <si>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</si>
  <si>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</si>
  <si>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</si>
  <si>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</si>
  <si>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</si>
  <si>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</si>
  <si>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</si>
  <si>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</si>
  <si>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</si>
  <si>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</si>
  <si>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</si>
  <si>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</si>
  <si>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</si>
  <si>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</si>
  <si>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</si>
  <si>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</si>
  <si>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</si>
  <si>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</si>
  <si>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</si>
  <si>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</si>
  <si>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</si>
  <si>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</si>
  <si>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</si>
  <si>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</si>
  <si>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</si>
  <si>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</si>
  <si>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</si>
  <si>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</si>
  <si>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</si>
  <si>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</si>
  <si>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</si>
  <si>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</si>
  <si>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</si>
  <si>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</si>
  <si>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</si>
  <si>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</si>
  <si>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</si>
  <si>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</si>
  <si>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</si>
  <si>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</si>
  <si>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</si>
  <si>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</si>
  <si>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</si>
  <si>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</si>
  <si>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</si>
  <si>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</si>
  <si>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</si>
  <si>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</si>
  <si>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</si>
  <si>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</si>
  <si>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</si>
  <si>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</si>
  <si>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</si>
  <si>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</si>
  <si>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</si>
  <si>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</si>
  <si>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</si>
  <si>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</si>
  <si>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</si>
  <si>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</si>
  <si>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</si>
  <si>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</si>
  <si>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</si>
  <si>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</si>
  <si>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</si>
  <si>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</si>
  <si>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</si>
  <si>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</si>
  <si>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</si>
  <si>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</si>
  <si>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</si>
  <si>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</si>
  <si>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</si>
  <si>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</si>
  <si>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</si>
  <si>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</si>
  <si>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</si>
  <si>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</si>
  <si>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</si>
  <si>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</si>
  <si>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</si>
  <si>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</si>
  <si>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</si>
  <si>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</si>
  <si>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</si>
  <si>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</si>
  <si>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</si>
  <si>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</si>
  <si>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</si>
  <si>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</si>
  <si>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</si>
  <si>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</si>
  <si>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</si>
  <si>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</si>
  <si>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</si>
  <si>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</si>
  <si>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</si>
  <si>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</si>
  <si>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</si>
  <si>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</si>
  <si>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</si>
  <si>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</si>
  <si>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</si>
  <si>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</si>
  <si>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</si>
  <si>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</si>
  <si>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</si>
  <si>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</si>
  <si>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</si>
  <si>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</si>
  <si>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</si>
  <si>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</si>
  <si>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</si>
  <si>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</si>
  <si>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</si>
  <si>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</si>
  <si>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</si>
  <si>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</si>
  <si>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</si>
  <si>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</si>
  <si>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</si>
  <si>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</si>
  <si>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</si>
  <si>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</si>
  <si>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</si>
  <si>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</si>
  <si>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</si>
  <si>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</si>
  <si>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</si>
  <si>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</si>
  <si>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</si>
  <si>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</si>
  <si>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</si>
  <si>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</si>
  <si>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</si>
  <si>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</si>
  <si>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</si>
  <si>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</si>
  <si>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</si>
  <si>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</si>
  <si>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</si>
  <si>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</si>
  <si>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</si>
  <si>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</si>
  <si>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</si>
  <si>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</si>
  <si>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</si>
  <si>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</si>
  <si>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</si>
  <si>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</si>
  <si>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</si>
  <si>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</si>
  <si>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</si>
  <si>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</si>
  <si>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</si>
  <si>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</si>
  <si>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</si>
  <si>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</si>
  <si>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</si>
  <si>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</si>
  <si>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</si>
  <si>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</si>
  <si>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</si>
  <si>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</si>
  <si>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</si>
  <si>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</si>
  <si>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</si>
  <si>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</si>
  <si>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</si>
  <si>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</si>
  <si>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</si>
  <si>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</si>
  <si>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</si>
  <si>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</si>
  <si>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</si>
  <si>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</si>
  <si>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</si>
  <si>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</si>
  <si>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</si>
  <si>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</si>
  <si>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</si>
  <si>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</si>
  <si>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</si>
  <si>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</si>
  <si>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</si>
  <si>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</si>
  <si>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</si>
  <si>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</si>
  <si>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</si>
  <si>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</si>
  <si>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</si>
  <si>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</si>
  <si>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</si>
  <si>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</si>
  <si>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</si>
  <si>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</si>
  <si>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</si>
  <si>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</si>
  <si>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</si>
  <si>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</si>
  <si>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</si>
  <si>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</si>
  <si>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</si>
  <si>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</si>
  <si>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</si>
  <si>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</si>
  <si>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</si>
  <si>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</si>
  <si>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</si>
  <si>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</si>
  <si>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</si>
  <si>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</si>
  <si>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</si>
  <si>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</si>
  <si>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</si>
  <si>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</si>
  <si>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</si>
  <si>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</si>
  <si>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</si>
  <si>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</si>
  <si>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</si>
  <si>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</si>
  <si>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</si>
  <si>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</si>
  <si>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</si>
  <si>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</si>
  <si>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</si>
  <si>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</si>
  <si>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</si>
  <si>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</si>
  <si>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</si>
  <si>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</si>
  <si>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</si>
  <si>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</si>
  <si>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</si>
  <si>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</si>
  <si>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</si>
  <si>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</si>
  <si>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</si>
  <si>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</si>
  <si>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</si>
  <si>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</si>
  <si>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</si>
  <si>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</si>
  <si>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</si>
  <si>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</si>
  <si>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</si>
  <si>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</si>
  <si>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</si>
  <si>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</si>
  <si>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</si>
  <si>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</si>
  <si>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</si>
  <si>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</si>
  <si>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</si>
  <si>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</si>
  <si>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</si>
  <si>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</si>
  <si>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</si>
  <si>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</si>
  <si>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</si>
  <si>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</si>
  <si>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</si>
  <si>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</si>
  <si>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</si>
  <si>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</si>
  <si>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</si>
  <si>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</si>
  <si>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</si>
  <si>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</si>
  <si>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</si>
  <si>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</si>
  <si>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</si>
  <si>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</si>
  <si>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</si>
  <si>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</si>
  <si>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</si>
  <si>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</si>
  <si>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</si>
  <si>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</si>
  <si>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</si>
  <si>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</si>
  <si>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</si>
  <si>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</si>
  <si>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</si>
  <si>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</si>
  <si>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</si>
  <si>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</si>
  <si>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</si>
  <si>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</si>
  <si>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</si>
  <si>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</si>
  <si>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</si>
  <si>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</si>
  <si>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</si>
  <si>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</si>
  <si>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</si>
  <si>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</si>
  <si>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</si>
  <si>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</si>
  <si>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</si>
  <si>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</si>
  <si>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</si>
  <si>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</si>
  <si>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</si>
  <si>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</si>
  <si>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</si>
  <si>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</si>
  <si>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</si>
  <si>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</si>
  <si>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</si>
  <si>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</si>
  <si>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</si>
  <si>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</si>
  <si>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</si>
  <si>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</si>
  <si>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</si>
  <si>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</si>
  <si>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</si>
  <si>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</si>
  <si>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</si>
  <si>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</si>
  <si>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</si>
  <si>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</si>
  <si>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</si>
  <si>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</si>
  <si>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</si>
  <si>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</si>
  <si>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</si>
  <si>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</si>
  <si>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</si>
  <si>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</si>
  <si>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</si>
  <si>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</si>
  <si>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</si>
  <si>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</si>
  <si>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</si>
  <si>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</si>
  <si>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</si>
  <si>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</si>
  <si>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</si>
  <si>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</si>
  <si>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</si>
  <si>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</si>
  <si>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</si>
  <si>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</si>
  <si>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</si>
  <si>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</si>
  <si>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</si>
  <si>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</si>
  <si>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</si>
  <si>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</si>
  <si>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</si>
  <si>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</si>
  <si>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</si>
  <si>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</si>
  <si>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</si>
  <si>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</si>
  <si>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</si>
  <si>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</si>
  <si>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</si>
  <si>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</si>
  <si>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</si>
  <si>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</si>
  <si>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</si>
  <si>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</si>
  <si>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</si>
  <si>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</si>
  <si>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</si>
  <si>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</si>
  <si>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</si>
  <si>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</si>
  <si>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</si>
  <si>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</si>
  <si>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</si>
  <si>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</si>
  <si>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</si>
  <si>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</si>
  <si>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</si>
  <si>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</si>
  <si>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</si>
  <si>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</si>
  <si>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</si>
  <si>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</si>
  <si>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</si>
  <si>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</si>
  <si>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</si>
  <si>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</si>
  <si>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</si>
  <si>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</si>
  <si>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</si>
  <si>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</si>
  <si>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</si>
  <si>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</si>
  <si>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</si>
  <si>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</si>
  <si>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</si>
  <si>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</si>
  <si>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</si>
  <si>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</si>
  <si>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</si>
  <si>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</si>
  <si>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</si>
  <si>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</si>
  <si>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</si>
  <si>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</si>
  <si>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</si>
  <si>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</si>
  <si>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</si>
  <si>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</si>
  <si>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</si>
  <si>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</si>
  <si>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</si>
  <si>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</si>
  <si>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</si>
  <si>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</si>
  <si>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</si>
  <si>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</si>
  <si>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</si>
  <si>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</si>
  <si>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</si>
  <si>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</si>
  <si>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</si>
  <si>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</si>
  <si>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</si>
  <si>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</si>
  <si>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</si>
  <si>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</si>
  <si>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</si>
  <si>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</si>
  <si>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</si>
  <si>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</si>
  <si>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</si>
  <si>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</si>
  <si>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</si>
  <si>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</si>
  <si>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</si>
  <si>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</si>
  <si>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</si>
  <si>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</si>
  <si>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</si>
  <si>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</si>
  <si>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</si>
  <si>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</si>
  <si>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</si>
  <si>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</si>
  <si>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</si>
  <si>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</si>
  <si>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</si>
  <si>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</si>
  <si>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</si>
  <si>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</si>
  <si>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</si>
  <si>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</si>
  <si>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</si>
  <si>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</si>
  <si>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</si>
  <si>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</si>
  <si>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</si>
  <si>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</si>
  <si>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</si>
  <si>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</si>
  <si>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</si>
  <si>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</si>
  <si>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</si>
  <si>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</si>
  <si>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</si>
  <si>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</si>
  <si>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</si>
  <si>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</si>
  <si>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</si>
  <si>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</si>
  <si>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</si>
  <si>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</si>
  <si>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</si>
  <si>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</si>
  <si>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</si>
  <si>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</si>
  <si>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</si>
  <si>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</si>
  <si>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</si>
  <si>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</si>
  <si>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</si>
  <si>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</si>
  <si>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</si>
  <si>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</si>
  <si>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</si>
  <si>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</si>
  <si>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</si>
  <si>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</si>
  <si>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</si>
  <si>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</si>
  <si>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</si>
  <si>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</si>
  <si>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</si>
  <si>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</si>
  <si>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</si>
  <si>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</si>
  <si>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</si>
  <si>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</si>
  <si>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</si>
  <si>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</si>
  <si>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</si>
  <si>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</si>
  <si>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</si>
  <si>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</si>
  <si>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</si>
  <si>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</si>
  <si>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</si>
  <si>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</si>
  <si>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</si>
  <si>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</si>
  <si>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</si>
  <si>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</si>
  <si>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</si>
  <si>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</si>
  <si>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</si>
  <si>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</si>
  <si>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</si>
  <si>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</si>
  <si>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</si>
  <si>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</si>
  <si>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</si>
  <si>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</si>
  <si>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</si>
  <si>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</si>
  <si>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</si>
  <si>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</si>
  <si>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</si>
  <si>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</si>
  <si>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</si>
  <si>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</si>
  <si>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</si>
  <si>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</si>
  <si>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</si>
  <si>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</si>
  <si>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</si>
  <si>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</si>
  <si>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</si>
  <si>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</si>
  <si>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</si>
  <si>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</si>
  <si>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</si>
  <si>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</si>
  <si>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</si>
  <si>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</si>
  <si>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</si>
  <si>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</si>
  <si>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</si>
  <si>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</si>
  <si>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</si>
  <si>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</si>
  <si>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</si>
  <si>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</si>
  <si>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</si>
  <si>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</si>
  <si>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</si>
  <si>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</si>
  <si>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</si>
  <si>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</si>
  <si>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</si>
  <si>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</si>
  <si>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</si>
  <si>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</si>
  <si>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</si>
  <si>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</si>
  <si>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</si>
  <si>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</si>
  <si>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</si>
  <si>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</si>
  <si>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</si>
  <si>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</si>
  <si>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</si>
  <si>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</si>
  <si>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</si>
  <si>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</si>
  <si>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</si>
  <si>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</si>
  <si>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</si>
  <si>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</si>
  <si>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</si>
  <si>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</si>
  <si>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</si>
  <si>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</si>
  <si>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</si>
  <si>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</si>
  <si>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</si>
  <si>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</si>
  <si>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</si>
  <si>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</si>
  <si>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</si>
  <si>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</si>
  <si>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</si>
  <si>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</si>
  <si>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</si>
  <si>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</si>
  <si>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</si>
  <si>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</si>
  <si>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</si>
  <si>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</si>
  <si>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</si>
  <si>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</si>
  <si>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</si>
  <si>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</si>
  <si>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</si>
  <si>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</si>
  <si>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</si>
  <si>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</si>
  <si>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</si>
  <si>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</si>
  <si>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</si>
  <si>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</si>
  <si>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</si>
  <si>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</si>
  <si>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</si>
  <si>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</si>
  <si>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</si>
  <si>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</si>
  <si>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</si>
  <si>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</si>
  <si>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</si>
  <si>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</si>
  <si>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</si>
  <si>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</si>
  <si>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</si>
  <si>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</si>
  <si>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</si>
  <si>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</si>
  <si>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</si>
  <si>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</si>
  <si>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</si>
  <si>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</si>
  <si>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</si>
  <si>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</si>
  <si>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</si>
  <si>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</si>
  <si>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</si>
  <si>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</si>
  <si>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</si>
  <si>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</si>
  <si>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</si>
  <si>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</si>
  <si>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</si>
  <si>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</si>
  <si>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</si>
  <si>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</si>
  <si>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</si>
  <si>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</si>
  <si>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</si>
  <si>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</si>
  <si>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</si>
  <si>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</si>
  <si>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</si>
  <si>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</si>
  <si>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</si>
  <si>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</si>
  <si>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</si>
  <si>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</si>
  <si>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</si>
  <si>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</si>
  <si>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</si>
  <si>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</si>
  <si>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</si>
  <si>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</si>
  <si>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</si>
  <si>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</si>
  <si>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</si>
  <si>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</si>
  <si>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</si>
  <si>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</si>
  <si>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</si>
  <si>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</si>
  <si>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</si>
  <si>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</si>
  <si>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</si>
  <si>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</si>
  <si>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</si>
  <si>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</si>
  <si>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</si>
  <si>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</si>
  <si>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</si>
  <si>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</si>
  <si>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</si>
  <si>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</si>
  <si>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</si>
  <si>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</si>
  <si>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</si>
  <si>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</si>
  <si>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</si>
  <si>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</si>
  <si>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</si>
  <si>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</si>
  <si>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</si>
  <si>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</si>
  <si>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</si>
  <si>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</si>
  <si>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</si>
  <si>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</si>
  <si>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</si>
  <si>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</si>
  <si>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</si>
  <si>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</si>
  <si>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</si>
  <si>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</si>
  <si>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</si>
  <si>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</si>
  <si>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</si>
  <si>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</si>
  <si>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</si>
  <si>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</si>
  <si>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</si>
  <si>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</si>
  <si>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</si>
  <si>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</si>
  <si>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</si>
  <si>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</si>
  <si>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</si>
  <si>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</si>
  <si>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</si>
  <si>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</si>
  <si>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</si>
  <si>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</si>
  <si>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</si>
  <si>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</si>
  <si>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</si>
  <si>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</si>
  <si>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</si>
  <si>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</si>
  <si>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</si>
  <si>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</si>
  <si>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</si>
  <si>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</si>
  <si>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</si>
  <si>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</si>
  <si>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</si>
  <si>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</si>
  <si>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</si>
  <si>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</si>
  <si>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</si>
  <si>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</si>
  <si>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</si>
  <si>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</si>
  <si>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</si>
  <si>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</si>
  <si>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</si>
  <si>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</si>
  <si>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</si>
  <si>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</si>
  <si>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</si>
  <si>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</si>
  <si>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</si>
  <si>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</si>
  <si>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</si>
  <si>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</si>
  <si>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</si>
  <si>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</si>
  <si>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</si>
  <si>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</si>
  <si>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</si>
  <si>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</si>
  <si>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</si>
  <si>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</si>
  <si>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</si>
  <si>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</si>
  <si>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</si>
  <si>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</si>
  <si>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</si>
  <si>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</si>
  <si>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</si>
  <si>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</si>
  <si>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</si>
  <si>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</si>
  <si>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</si>
  <si>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</si>
  <si>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</si>
  <si>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</si>
  <si>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</si>
  <si>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</si>
  <si>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</si>
  <si>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</si>
  <si>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</si>
  <si>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</si>
  <si>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</si>
  <si>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</si>
  <si>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</si>
  <si>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</si>
  <si>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</si>
  <si>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</si>
  <si>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</si>
  <si>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</si>
  <si>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</si>
  <si>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</si>
  <si>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</si>
  <si>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</si>
  <si>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</si>
  <si>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</si>
  <si>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</si>
  <si>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</si>
  <si>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</si>
  <si>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</si>
  <si>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</si>
  <si>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</si>
  <si>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</si>
  <si>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</si>
  <si>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</si>
  <si>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</si>
  <si>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</si>
  <si>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</si>
  <si>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</si>
  <si>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</si>
  <si>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</si>
  <si>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</si>
  <si>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</si>
  <si>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</si>
  <si>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</si>
  <si>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</si>
  <si>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</si>
  <si>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</si>
  <si>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</si>
  <si>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</si>
  <si>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</si>
  <si>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</si>
  <si>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</si>
  <si>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</si>
  <si>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</si>
  <si>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</si>
  <si>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</si>
  <si>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</si>
  <si>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</si>
  <si>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</si>
  <si>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</si>
  <si>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</si>
  <si>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</si>
  <si>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</si>
  <si>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</si>
  <si>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</si>
  <si>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</si>
  <si>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</si>
  <si>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</si>
  <si>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</si>
  <si>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</si>
  <si>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</si>
  <si>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</si>
  <si>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</si>
  <si>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</si>
  <si>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</si>
  <si>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</si>
  <si>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</si>
  <si>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</si>
  <si>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</si>
  <si>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</si>
  <si>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</si>
  <si>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</si>
  <si>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</si>
  <si>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</si>
  <si>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</si>
  <si>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</si>
  <si>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</si>
  <si>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</si>
  <si>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</si>
  <si>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</si>
  <si>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</si>
  <si>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</si>
  <si>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</si>
  <si>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</si>
  <si>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</si>
  <si>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</si>
  <si>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</si>
  <si>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</si>
  <si>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</si>
  <si>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</si>
  <si>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</si>
  <si>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</si>
  <si>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</si>
  <si>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</si>
  <si>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</si>
  <si>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</si>
  <si>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</si>
  <si>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</si>
  <si>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</si>
  <si>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</si>
  <si>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</si>
  <si>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</si>
  <si>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</si>
  <si>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</si>
  <si>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</si>
  <si>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</si>
  <si>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</si>
  <si>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</si>
  <si>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</si>
  <si>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</si>
  <si>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</si>
  <si>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</si>
  <si>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</si>
  <si>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</si>
  <si>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</si>
  <si>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</si>
  <si>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</si>
  <si>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</si>
  <si>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</si>
  <si>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</si>
  <si>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</si>
  <si>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</si>
  <si>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</si>
  <si>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</si>
  <si>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</si>
  <si>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</si>
  <si>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</si>
  <si>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</si>
  <si>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</si>
  <si>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</si>
  <si>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</si>
  <si>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</si>
  <si>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</si>
  <si>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</si>
  <si>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</si>
  <si>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</si>
  <si>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</si>
  <si>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</si>
  <si>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</si>
  <si>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</si>
  <si>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</si>
  <si>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</si>
  <si>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</si>
  <si>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</si>
  <si>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</si>
  <si>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</si>
  <si>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</si>
  <si>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</si>
  <si>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</si>
  <si>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</si>
  <si>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</si>
  <si>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</si>
  <si>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</si>
  <si>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</si>
  <si>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</si>
  <si>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</si>
  <si>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</si>
  <si>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</si>
  <si>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</si>
  <si>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</si>
  <si>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</si>
  <si>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</si>
  <si>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</si>
  <si>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</si>
  <si>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</si>
  <si>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</si>
  <si>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</si>
  <si>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</si>
  <si>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</si>
  <si>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</si>
  <si>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</si>
  <si>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</si>
  <si>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</si>
  <si>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</si>
  <si>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</si>
  <si>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</si>
  <si>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</si>
  <si>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</si>
  <si>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</si>
  <si>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</si>
  <si>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</si>
  <si>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</si>
  <si>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</si>
  <si>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</si>
  <si>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</si>
  <si>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</si>
  <si>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</si>
  <si>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</si>
  <si>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</si>
  <si>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</si>
  <si>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</si>
  <si>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</si>
  <si>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</si>
  <si>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</si>
  <si>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</si>
  <si>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</si>
  <si>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</si>
  <si>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</si>
  <si>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</si>
  <si>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</si>
  <si>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</si>
  <si>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</si>
  <si>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</si>
  <si>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</si>
  <si>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</si>
  <si>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</si>
  <si>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</si>
  <si>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</si>
  <si>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</si>
  <si>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</si>
  <si>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</si>
  <si>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</si>
  <si>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</si>
  <si>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</si>
  <si>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</si>
  <si>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</si>
  <si>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</si>
  <si>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</si>
  <si>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</si>
  <si>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</si>
  <si>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</si>
  <si>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</si>
  <si>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</si>
  <si>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</si>
  <si>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</si>
  <si>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</si>
  <si>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</si>
  <si>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</si>
  <si>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</si>
  <si>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</si>
  <si>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</si>
  <si>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</si>
  <si>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</si>
  <si>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</si>
  <si>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</si>
  <si>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</si>
  <si>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</si>
  <si>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</si>
  <si>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</si>
  <si>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</si>
  <si>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</si>
  <si>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</si>
  <si>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</si>
  <si>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</si>
  <si>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</si>
  <si>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</si>
  <si>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</si>
  <si>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</si>
  <si>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</si>
  <si>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</si>
  <si>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</si>
  <si>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</si>
  <si>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</si>
  <si>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</si>
  <si>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</si>
  <si>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</si>
  <si>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</si>
  <si>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</si>
  <si>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</si>
  <si>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</si>
  <si>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</si>
  <si>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</si>
  <si>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</si>
  <si>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</si>
  <si>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</si>
  <si>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</si>
  <si>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</si>
  <si>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</si>
  <si>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</si>
  <si>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</si>
  <si>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</si>
  <si>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</si>
  <si>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</si>
  <si>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</si>
  <si>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</si>
  <si>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</si>
  <si>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</si>
  <si>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</si>
  <si>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</si>
  <si>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</si>
  <si>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</si>
  <si>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</si>
  <si>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</si>
  <si>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</si>
  <si>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</si>
  <si>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</si>
  <si>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</si>
  <si>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</si>
  <si>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</si>
  <si>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</si>
  <si>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</si>
  <si>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</si>
  <si>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</si>
  <si>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</si>
  <si>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</si>
  <si>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</si>
  <si>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</si>
  <si>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</si>
  <si>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</si>
  <si>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</si>
  <si>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</si>
  <si>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</si>
  <si>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</si>
  <si>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</si>
  <si>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</si>
  <si>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</si>
  <si>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</si>
  <si>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</si>
  <si>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</si>
  <si>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</si>
  <si>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</si>
  <si>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</si>
  <si>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</si>
  <si>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</si>
  <si>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</si>
  <si>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</si>
  <si>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</si>
  <si>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</si>
  <si>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</si>
  <si>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</si>
  <si>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</si>
  <si>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</si>
  <si>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</si>
  <si>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</si>
  <si>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</si>
  <si>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</si>
  <si>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</si>
  <si>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</si>
  <si>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</si>
  <si>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</si>
  <si>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</si>
  <si>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</si>
  <si>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</si>
  <si>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</si>
  <si>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</si>
  <si>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</si>
  <si>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</si>
  <si>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</si>
  <si>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</si>
  <si>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</si>
  <si>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</si>
  <si>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</si>
  <si>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</si>
  <si>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</si>
  <si>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</si>
  <si>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</si>
  <si>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</si>
  <si>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</si>
  <si>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</si>
  <si>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</si>
  <si>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</si>
  <si>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</si>
  <si>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</si>
  <si>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</si>
  <si>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</si>
  <si>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</si>
  <si>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</si>
  <si>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</si>
  <si>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</si>
  <si>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</si>
  <si>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</si>
  <si>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</si>
  <si>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</si>
  <si>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</si>
  <si>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</si>
  <si>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</si>
  <si>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</si>
  <si>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</si>
  <si>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</si>
  <si>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</si>
  <si>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</si>
  <si>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</si>
  <si>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</si>
  <si>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</si>
  <si>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</si>
  <si>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</si>
  <si>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</si>
  <si>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</si>
  <si>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</si>
  <si>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</si>
  <si>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</si>
  <si>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</si>
  <si>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</si>
  <si>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</si>
  <si>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</si>
  <si>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</si>
  <si>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</si>
  <si>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</si>
  <si>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</si>
  <si>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</si>
  <si>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</si>
  <si>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</si>
  <si>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</si>
  <si>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</si>
  <si>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</si>
  <si>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</si>
  <si>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</si>
  <si>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</si>
  <si>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</si>
  <si>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</si>
  <si>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</si>
  <si>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</si>
  <si>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</si>
  <si>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</si>
  <si>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</si>
  <si>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</si>
  <si>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</si>
  <si>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</si>
  <si>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</si>
  <si>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</si>
  <si>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</si>
  <si>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</si>
  <si>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</si>
  <si>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</si>
  <si>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</si>
  <si>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</si>
  <si>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</si>
  <si>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</si>
  <si>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</si>
  <si>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</si>
  <si>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</si>
  <si>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</si>
  <si>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</si>
  <si>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</si>
  <si>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</si>
  <si>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</si>
  <si>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</si>
  <si>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</si>
  <si>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</si>
  <si>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</si>
  <si>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</si>
  <si>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</si>
  <si>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</si>
  <si>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</si>
  <si>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</si>
  <si>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</si>
  <si>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</si>
  <si>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</si>
  <si>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</si>
  <si>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</si>
  <si>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</si>
  <si>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</si>
  <si>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</si>
  <si>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</si>
  <si>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</si>
  <si>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</si>
  <si>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</si>
  <si>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</si>
  <si>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</si>
  <si>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</si>
  <si>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</si>
  <si>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</si>
  <si>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</si>
  <si>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</si>
  <si>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</si>
  <si>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</si>
  <si>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</si>
  <si>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</si>
  <si>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</si>
  <si>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</si>
  <si>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</si>
  <si>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</si>
  <si>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</si>
  <si>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</si>
  <si>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</si>
  <si>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</si>
  <si>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</si>
  <si>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</si>
  <si>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</si>
  <si>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</si>
  <si>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</si>
  <si>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</si>
  <si>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</si>
  <si>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</si>
  <si>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</si>
  <si>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</si>
  <si>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</si>
  <si>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</si>
  <si>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</si>
  <si>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</si>
  <si>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</si>
  <si>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</si>
  <si>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</si>
  <si>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</si>
  <si>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</si>
  <si>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</si>
  <si>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</si>
  <si>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</si>
  <si>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</si>
  <si>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</si>
  <si>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</si>
  <si>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</si>
  <si>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</si>
  <si>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</si>
  <si>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</si>
  <si>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</si>
  <si>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</si>
  <si>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</si>
  <si>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</si>
  <si>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</si>
  <si>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</si>
  <si>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</si>
  <si>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</si>
  <si>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</si>
  <si>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</si>
  <si>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</si>
  <si>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</si>
  <si>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</si>
  <si>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</si>
  <si>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</si>
  <si>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</si>
  <si>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</si>
  <si>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</si>
  <si>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</si>
  <si>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</si>
  <si>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</si>
  <si>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</si>
  <si>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</si>
  <si>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</si>
  <si>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</si>
  <si>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</si>
  <si>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</si>
  <si>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</si>
  <si>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</si>
  <si>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</si>
  <si>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</si>
  <si>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</si>
  <si>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</si>
  <si>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</si>
  <si>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</si>
  <si>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</si>
  <si>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</si>
  <si>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</si>
  <si>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</si>
  <si>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</si>
  <si>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</si>
  <si>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</si>
  <si>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</si>
  <si>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</si>
  <si>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</si>
  <si>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</si>
  <si>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</si>
  <si>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</si>
  <si>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</si>
  <si>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</si>
  <si>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</si>
  <si>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</si>
  <si>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</si>
  <si>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</si>
  <si>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</si>
  <si>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</si>
  <si>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</si>
  <si>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</si>
  <si>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</si>
  <si>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</si>
  <si>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</si>
  <si>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</si>
  <si>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</si>
  <si>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</si>
  <si>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</si>
  <si>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</si>
  <si>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</si>
  <si>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</si>
  <si>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</si>
  <si>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</si>
  <si>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</si>
  <si>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</si>
  <si>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</si>
  <si>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</si>
  <si>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</si>
  <si>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</si>
  <si>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</si>
  <si>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</si>
  <si>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</si>
  <si>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</si>
  <si>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</si>
  <si>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</si>
  <si>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</si>
  <si>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</si>
  <si>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</si>
  <si>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</si>
  <si>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</si>
  <si>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</si>
  <si>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</si>
  <si>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</si>
  <si>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</si>
  <si>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</si>
  <si>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</si>
  <si>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</si>
  <si>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</si>
  <si>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</si>
  <si>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</si>
  <si>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</si>
  <si>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</si>
  <si>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</si>
  <si>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</si>
  <si>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</si>
  <si>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</si>
  <si>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</si>
  <si>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</si>
  <si>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</si>
  <si>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</si>
  <si>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</si>
  <si>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</si>
  <si>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</si>
  <si>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</si>
  <si>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</si>
  <si>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</si>
  <si>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</si>
  <si>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</si>
  <si>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</si>
  <si>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</si>
  <si>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</si>
  <si>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</si>
  <si>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</si>
  <si>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</si>
  <si>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</si>
  <si>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</si>
  <si>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</si>
  <si>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</si>
  <si>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</si>
  <si>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</si>
  <si>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</si>
  <si>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</si>
  <si>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</si>
  <si>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</si>
  <si>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</si>
  <si>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</si>
  <si>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</si>
  <si>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</si>
  <si>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</si>
  <si>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</si>
  <si>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</si>
  <si>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</si>
  <si>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</si>
  <si>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</si>
  <si>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</si>
  <si>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</si>
  <si>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</si>
  <si>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</si>
  <si>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</si>
  <si>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</si>
  <si>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</si>
  <si>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</si>
  <si>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</si>
  <si>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</si>
  <si>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</si>
  <si>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</si>
  <si>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</si>
  <si>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</si>
  <si>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</si>
  <si>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</si>
  <si>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</si>
  <si>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</si>
  <si>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</si>
  <si>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</si>
  <si>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</si>
  <si>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</si>
  <si>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</si>
  <si>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</si>
  <si>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</si>
  <si>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</si>
  <si>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</si>
  <si>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</si>
  <si>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</si>
  <si>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</si>
  <si>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</si>
  <si>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</si>
  <si>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</si>
  <si>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</si>
  <si>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</si>
  <si>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</si>
  <si>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</si>
  <si>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</si>
  <si>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</si>
  <si>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</si>
  <si>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</si>
  <si>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</si>
  <si>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</si>
  <si>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</si>
  <si>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</si>
  <si>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</si>
  <si>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</si>
  <si>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</si>
  <si>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</si>
  <si>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</si>
  <si>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</si>
  <si>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</si>
  <si>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</si>
  <si>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</si>
  <si>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</si>
  <si>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</si>
  <si>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</si>
  <si>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</si>
  <si>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</si>
  <si>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</si>
  <si>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</si>
  <si>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</si>
  <si>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</si>
  <si>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</si>
  <si>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</si>
  <si>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</si>
  <si>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</si>
  <si>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</si>
  <si>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</si>
  <si>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</si>
  <si>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</si>
  <si>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</si>
  <si>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</si>
  <si>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</si>
  <si>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</si>
  <si>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</si>
  <si>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</si>
  <si>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</si>
  <si>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</si>
  <si>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</si>
  <si>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</si>
  <si>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</si>
  <si>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</si>
  <si>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</si>
  <si>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</si>
  <si>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</si>
  <si>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</si>
  <si>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</si>
  <si>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</si>
  <si>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</si>
  <si>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</si>
  <si>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</si>
  <si>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</si>
  <si>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</si>
  <si>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</si>
  <si>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</si>
  <si>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</si>
  <si>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</si>
  <si>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</si>
  <si>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</si>
  <si>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</si>
  <si>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</si>
  <si>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</si>
  <si>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</si>
  <si>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</si>
  <si>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</si>
  <si>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</si>
  <si>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</si>
  <si>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</si>
  <si>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</si>
  <si>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</si>
  <si>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</si>
  <si>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</si>
  <si>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</si>
  <si>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</si>
  <si>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</si>
  <si>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</si>
  <si>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</si>
  <si>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</si>
  <si>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</si>
  <si>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</si>
  <si>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</si>
  <si>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</si>
  <si>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</si>
  <si>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</si>
  <si>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</si>
  <si>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</si>
  <si>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</si>
  <si>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</si>
  <si>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</si>
  <si>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</si>
  <si>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</si>
  <si>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</si>
  <si>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</si>
  <si>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</si>
  <si>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</si>
  <si>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</si>
  <si>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</si>
  <si>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</si>
  <si>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</si>
  <si>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</si>
  <si>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</si>
  <si>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</si>
  <si>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</si>
  <si>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</si>
  <si>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</si>
  <si>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</si>
  <si>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</si>
  <si>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</si>
  <si>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</si>
  <si>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</si>
  <si>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</si>
  <si>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</si>
  <si>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</si>
  <si>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</si>
  <si>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</si>
  <si>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</si>
  <si>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</si>
  <si>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</si>
  <si>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</si>
  <si>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</si>
  <si>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</si>
  <si>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</si>
  <si>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</si>
  <si>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</si>
  <si>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</si>
  <si>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</si>
  <si>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</si>
  <si>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</si>
  <si>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</si>
  <si>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</si>
  <si>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</si>
  <si>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</si>
  <si>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</si>
  <si>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</si>
  <si>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</si>
  <si>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</si>
  <si>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</si>
  <si>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</si>
  <si>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</si>
  <si>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</si>
  <si>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</si>
  <si>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</si>
  <si>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</si>
  <si>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</si>
  <si>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</si>
  <si>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</si>
  <si>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</si>
  <si>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</si>
  <si>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</si>
  <si>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</si>
  <si>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</si>
  <si>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</si>
  <si>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</si>
  <si>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</si>
  <si>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</si>
  <si>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</si>
  <si>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</si>
  <si>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</si>
  <si>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</si>
  <si>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</si>
  <si>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</si>
  <si>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</si>
  <si>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</si>
  <si>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</si>
  <si>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</si>
  <si>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</si>
  <si>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</si>
  <si>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</si>
  <si>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</si>
  <si>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</si>
  <si>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</si>
  <si>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</si>
  <si>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</si>
  <si>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</si>
  <si>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</si>
  <si>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</si>
  <si>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</si>
  <si>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</si>
  <si>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</si>
  <si>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</si>
  <si>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</si>
  <si>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</si>
  <si>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</si>
  <si>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</si>
  <si>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</si>
  <si>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</si>
  <si>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</si>
  <si>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</si>
  <si>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</si>
  <si>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</si>
  <si>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</si>
  <si>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</si>
  <si>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</si>
  <si>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</si>
  <si>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</si>
  <si>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</si>
  <si>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</si>
  <si>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</si>
  <si>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</si>
  <si>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</si>
  <si>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</si>
  <si>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</si>
  <si>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</si>
  <si>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</si>
  <si>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</si>
  <si>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</si>
  <si>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</si>
  <si>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</si>
  <si>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</si>
  <si>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</si>
  <si>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</si>
  <si>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</si>
  <si>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</si>
  <si>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</si>
  <si>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</si>
  <si>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</si>
  <si>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</si>
  <si>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</si>
  <si>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</si>
  <si>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</si>
  <si>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</si>
  <si>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</si>
  <si>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</si>
  <si>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</si>
  <si>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</si>
  <si>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</si>
  <si>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</si>
  <si>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</si>
  <si>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</si>
  <si>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</si>
  <si>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</si>
  <si>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</si>
  <si>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</si>
  <si>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</si>
  <si>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</si>
  <si>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</si>
  <si>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</si>
  <si>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</si>
  <si>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</si>
  <si>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</si>
  <si>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</si>
  <si>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</si>
  <si>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</si>
  <si>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</si>
  <si>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</si>
  <si>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</si>
  <si>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</si>
  <si>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</si>
  <si>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</si>
  <si>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</si>
  <si>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</si>
  <si>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</si>
  <si>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</si>
  <si>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</si>
  <si>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</si>
  <si>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</si>
  <si>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</si>
  <si>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</si>
  <si>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</si>
  <si>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</si>
  <si>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</si>
  <si>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</si>
  <si>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</si>
  <si>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</si>
  <si>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</si>
  <si>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</si>
  <si>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</si>
  <si>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</si>
  <si>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</si>
  <si>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</si>
  <si>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</si>
  <si>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</si>
  <si>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</si>
  <si>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</si>
  <si>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</si>
  <si>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</si>
  <si>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</si>
  <si>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</si>
  <si>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</si>
  <si>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</si>
  <si>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</si>
  <si>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</si>
  <si>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</si>
  <si>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</si>
  <si>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</si>
  <si>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</si>
  <si>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</si>
  <si>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</si>
  <si>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</si>
  <si>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</si>
  <si>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</si>
  <si>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</si>
  <si>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</si>
  <si>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</si>
  <si>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</si>
  <si>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</si>
  <si>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</si>
  <si>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</si>
  <si>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</si>
  <si>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</si>
  <si>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</si>
  <si>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</si>
  <si>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</si>
  <si>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</si>
  <si>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</si>
  <si>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</si>
  <si>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</si>
  <si>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</si>
  <si>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</si>
  <si>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</si>
  <si>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</si>
  <si>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</si>
  <si>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</si>
  <si>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</si>
  <si>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</si>
  <si>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</si>
  <si>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</si>
  <si>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</si>
  <si>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</si>
  <si>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</si>
  <si>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</si>
  <si>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</si>
  <si>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</si>
  <si>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</si>
  <si>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</si>
  <si>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</si>
  <si>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</si>
  <si>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</si>
  <si>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</si>
  <si>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</si>
  <si>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</si>
  <si>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</si>
  <si>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</si>
  <si>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</si>
  <si>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</si>
  <si>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</si>
  <si>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</si>
  <si>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</si>
  <si>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</si>
  <si>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</si>
  <si>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</si>
  <si>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</si>
  <si>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</si>
  <si>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</si>
  <si>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</si>
  <si>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</si>
  <si>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</si>
  <si>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</si>
  <si>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</si>
  <si>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</si>
  <si>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</si>
  <si>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</si>
  <si>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</si>
  <si>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</si>
  <si>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</si>
  <si>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</si>
  <si>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</si>
  <si>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</si>
  <si>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</si>
  <si>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</si>
  <si>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</si>
  <si>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</si>
  <si>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</si>
  <si>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</si>
  <si>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</si>
  <si>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</si>
  <si>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</si>
  <si>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</si>
  <si>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</si>
  <si>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</si>
  <si>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</si>
  <si>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</si>
  <si>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</si>
  <si>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</si>
  <si>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</si>
  <si>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</si>
  <si>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</si>
  <si>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</si>
  <si>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</si>
  <si>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</si>
  <si>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</si>
  <si>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</si>
  <si>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</si>
  <si>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</si>
  <si>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</si>
  <si>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</si>
  <si>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</si>
  <si>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</si>
  <si>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</si>
  <si>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</si>
  <si>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</si>
  <si>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</si>
  <si>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</si>
  <si>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</si>
  <si>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</si>
  <si>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</si>
  <si>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</si>
  <si>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</si>
  <si>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</si>
  <si>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</si>
  <si>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</si>
  <si>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</si>
  <si>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</si>
  <si>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</si>
  <si>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</si>
  <si>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</si>
  <si>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</si>
  <si>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</si>
  <si>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</si>
  <si>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</si>
  <si>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</si>
  <si>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</si>
  <si>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</si>
  <si>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</si>
  <si>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</si>
  <si>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</si>
  <si>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</si>
  <si>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</si>
  <si>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</si>
  <si>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</si>
  <si>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</si>
  <si>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</si>
  <si>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</si>
  <si>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</si>
  <si>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</si>
  <si>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</si>
  <si>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</si>
  <si>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</si>
  <si>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</si>
  <si>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</si>
  <si>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</si>
  <si>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</si>
  <si>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</si>
  <si>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</si>
  <si>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</si>
  <si>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</si>
  <si>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</si>
  <si>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</si>
  <si>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</si>
  <si>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</si>
  <si>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</si>
  <si>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</si>
  <si>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</si>
  <si>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</si>
  <si>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</si>
  <si>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</si>
  <si>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</si>
  <si>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</si>
  <si>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</si>
  <si>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</si>
  <si>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</si>
  <si>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</si>
  <si>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</si>
  <si>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</si>
  <si>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</si>
  <si>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</si>
  <si>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</si>
  <si>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</si>
  <si>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</si>
  <si>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</si>
  <si>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</si>
  <si>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</si>
  <si>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</si>
  <si>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</si>
  <si>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</si>
  <si>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</si>
  <si>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</si>
  <si>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</si>
  <si>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</si>
  <si>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</si>
  <si>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</si>
  <si>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</si>
  <si>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</si>
  <si>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</si>
  <si>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</si>
  <si>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</si>
  <si>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</si>
  <si>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</si>
  <si>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</si>
  <si>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</si>
  <si>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</si>
  <si>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</si>
  <si>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</si>
  <si>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</si>
  <si>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</si>
  <si>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</si>
  <si>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</si>
  <si>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</si>
  <si>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</si>
  <si>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</si>
  <si>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</si>
  <si>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</si>
  <si>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</si>
  <si>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</si>
  <si>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</si>
  <si>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</si>
  <si>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</si>
  <si>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</si>
  <si>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</si>
  <si>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</si>
  <si>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</si>
  <si>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</si>
  <si>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</si>
  <si>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</si>
  <si>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</si>
  <si>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</si>
  <si>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</si>
  <si>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</si>
  <si>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</si>
  <si>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</si>
  <si>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</si>
  <si>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</si>
  <si>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</si>
  <si>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</si>
  <si>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</si>
  <si>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</si>
  <si>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</si>
  <si>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</si>
  <si>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</si>
  <si>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</si>
  <si>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</si>
  <si>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</si>
  <si>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</si>
  <si>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</si>
  <si>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</si>
  <si>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</si>
  <si>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</si>
  <si>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</si>
  <si>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</si>
  <si>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</si>
  <si>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</si>
  <si>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</si>
  <si>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</si>
  <si>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</si>
  <si>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</si>
  <si>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</si>
  <si>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</si>
  <si>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</si>
  <si>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</si>
  <si>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</si>
  <si>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</si>
  <si>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</si>
  <si>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</si>
  <si>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</si>
  <si>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</si>
  <si>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</si>
  <si>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</si>
  <si>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</si>
  <si>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</si>
  <si>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</si>
  <si>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</si>
  <si>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</si>
  <si>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</si>
  <si>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</si>
  <si>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</si>
  <si>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</si>
  <si>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</si>
  <si>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</si>
  <si>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</si>
  <si>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</si>
  <si>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</si>
  <si>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</si>
  <si>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</si>
  <si>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</si>
  <si>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</si>
  <si>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</si>
  <si>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</si>
  <si>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</si>
  <si>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</si>
  <si>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</si>
  <si>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</si>
  <si>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</si>
  <si>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</si>
  <si>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</si>
  <si>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</si>
  <si>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</si>
  <si>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</si>
  <si>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</si>
  <si>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</si>
  <si>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</si>
  <si>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</si>
  <si>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</si>
  <si>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</si>
  <si>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</si>
  <si>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</si>
  <si>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</si>
  <si>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</si>
  <si>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</si>
  <si>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</si>
  <si>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</si>
  <si>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</si>
  <si>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</si>
  <si>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</si>
  <si>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</si>
  <si>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</si>
  <si>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</si>
  <si>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</si>
  <si>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</si>
  <si>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</si>
  <si>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</si>
  <si>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</si>
  <si>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</si>
  <si>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</si>
  <si>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</si>
  <si>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</si>
  <si>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</si>
  <si>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</si>
  <si>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</si>
  <si>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</si>
  <si>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</si>
  <si>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</si>
  <si>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</si>
  <si>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</si>
  <si>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</si>
  <si>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</si>
  <si>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</si>
  <si>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</si>
  <si>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</si>
  <si>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</si>
  <si>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</si>
  <si>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</si>
  <si>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</si>
  <si>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</si>
  <si>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</si>
  <si>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</si>
  <si>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</si>
  <si>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</si>
  <si>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</si>
  <si>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</si>
  <si>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</si>
  <si>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</si>
  <si>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</si>
  <si>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</si>
  <si>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</si>
  <si>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</si>
  <si>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</si>
  <si>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</si>
  <si>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</si>
  <si>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</si>
  <si>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</si>
  <si>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</si>
  <si>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</si>
  <si>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</si>
  <si>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</si>
  <si>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</si>
  <si>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</si>
  <si>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</si>
  <si>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</si>
  <si>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</si>
  <si>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</si>
  <si>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</si>
  <si>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</si>
  <si>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</si>
  <si>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</si>
  <si>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</si>
  <si>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</si>
  <si>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</si>
  <si>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</si>
  <si>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</si>
  <si>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</si>
  <si>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</si>
  <si>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</si>
  <si>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</si>
  <si>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</si>
  <si>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</si>
  <si>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</si>
  <si>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</si>
  <si>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</si>
  <si>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</si>
  <si>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</si>
  <si>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</si>
  <si>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</si>
  <si>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</si>
  <si>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</si>
  <si>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</si>
  <si>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</si>
  <si>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</si>
  <si>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</si>
  <si>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</si>
  <si>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</si>
  <si>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</si>
  <si>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</si>
  <si>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</si>
  <si>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</si>
  <si>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</si>
  <si>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</si>
  <si>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</si>
  <si>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</si>
  <si>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</si>
  <si>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</si>
  <si>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</si>
  <si>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</si>
  <si>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</si>
  <si>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</si>
  <si>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</si>
  <si>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</si>
  <si>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</si>
  <si>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</si>
  <si>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</si>
  <si>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</si>
  <si>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</si>
  <si>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</si>
  <si>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</si>
  <si>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</si>
  <si>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</si>
  <si>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</si>
  <si>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</si>
  <si>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</si>
  <si>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</si>
  <si>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</si>
  <si>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</si>
  <si>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</si>
  <si>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</si>
  <si>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</si>
  <si>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</si>
  <si>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</si>
  <si>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</si>
  <si>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</si>
  <si>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</si>
  <si>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</si>
  <si>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</si>
  <si>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</si>
  <si>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</si>
  <si>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</si>
  <si>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</si>
  <si>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</si>
  <si>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</si>
  <si>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</si>
  <si>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</si>
  <si>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</si>
  <si>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</si>
  <si>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</si>
  <si>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</si>
  <si>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</si>
  <si>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</si>
  <si>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</si>
  <si>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</si>
  <si>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</si>
  <si>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</si>
  <si>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</si>
  <si>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</si>
  <si>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</si>
  <si>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</si>
  <si>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</si>
  <si>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</si>
  <si>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</si>
  <si>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</si>
  <si>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</si>
  <si>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</si>
  <si>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</si>
  <si>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</si>
  <si>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</si>
  <si>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</si>
  <si>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</si>
  <si>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</si>
  <si>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</si>
  <si>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</si>
  <si>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</si>
  <si>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</si>
  <si>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</si>
  <si>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</si>
  <si>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</si>
  <si>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</si>
  <si>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</si>
  <si>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</si>
  <si>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</si>
  <si>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</si>
  <si>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</si>
  <si>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</si>
  <si>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</si>
  <si>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</si>
  <si>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</si>
  <si>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</si>
  <si>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</si>
  <si>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</si>
  <si>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</si>
  <si>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</si>
  <si>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</si>
  <si>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</si>
  <si>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</si>
  <si>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</si>
  <si>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</si>
  <si>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</si>
  <si>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</si>
  <si>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</si>
  <si>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</si>
  <si>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</si>
  <si>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</si>
  <si>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</si>
  <si>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</si>
  <si>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</si>
  <si>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</si>
  <si>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</si>
  <si>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</si>
  <si>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</si>
  <si>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</si>
  <si>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</si>
  <si>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</si>
  <si>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</si>
  <si>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</si>
  <si>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</si>
  <si>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</si>
  <si>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</si>
  <si>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</si>
  <si>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</si>
  <si>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</si>
  <si>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</si>
  <si>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</si>
  <si>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</si>
  <si>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</si>
  <si>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</si>
  <si>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</si>
  <si>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</si>
  <si>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</si>
  <si>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</si>
  <si>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</si>
  <si>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</si>
  <si>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</si>
  <si>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</si>
  <si>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</si>
  <si>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</si>
  <si>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</si>
  <si>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</si>
  <si>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</si>
  <si>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</si>
  <si>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</si>
  <si>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</si>
  <si>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</si>
  <si>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</si>
  <si>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</si>
  <si>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</si>
  <si>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</si>
  <si>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</si>
  <si>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</si>
  <si>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</si>
  <si>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</si>
  <si>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</si>
  <si>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</si>
  <si>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</si>
  <si>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</si>
  <si>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</si>
  <si>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</si>
  <si>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</si>
  <si>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</si>
  <si>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</si>
  <si>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</si>
  <si>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</si>
  <si>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</si>
  <si>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</si>
  <si>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</si>
  <si>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</si>
  <si>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</si>
  <si>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</si>
  <si>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</si>
  <si>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</si>
  <si>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</si>
  <si>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</si>
  <si>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</si>
  <si>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</si>
  <si>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</si>
  <si>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</si>
  <si>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</si>
  <si>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</si>
  <si>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</si>
  <si>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</si>
  <si>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</si>
  <si>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</si>
  <si>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</si>
  <si>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</si>
  <si>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</si>
  <si>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</si>
  <si>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</si>
  <si>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</si>
  <si>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</si>
  <si>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</si>
  <si>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</si>
  <si>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</si>
  <si>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</si>
  <si>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</si>
  <si>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</si>
  <si>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</si>
  <si>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</si>
  <si>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</si>
  <si>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</si>
  <si>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</si>
  <si>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</si>
  <si>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</si>
  <si>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</si>
  <si>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</si>
  <si>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</si>
  <si>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</si>
  <si>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</si>
  <si>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</si>
  <si>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</si>
  <si>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</si>
  <si>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</si>
  <si>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</si>
  <si>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</si>
  <si>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</si>
  <si>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</si>
  <si>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</si>
  <si>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</si>
  <si>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</si>
  <si>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</si>
  <si>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</si>
  <si>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</si>
  <si>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</si>
  <si>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</si>
  <si>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</si>
  <si>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</si>
  <si>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</si>
  <si>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</si>
  <si>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</si>
  <si>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</si>
  <si>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</si>
  <si>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</si>
  <si>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</si>
  <si>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</si>
  <si>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</si>
  <si>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</si>
  <si>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</si>
  <si>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</si>
  <si>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</si>
  <si>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</si>
  <si>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</si>
  <si>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</si>
  <si>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</si>
  <si>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</si>
  <si>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</si>
  <si>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</si>
  <si>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</si>
  <si>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</si>
  <si>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</si>
  <si>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</si>
  <si>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</si>
  <si>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</si>
  <si>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</si>
  <si>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</si>
  <si>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</si>
  <si>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</si>
  <si>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</si>
  <si>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</si>
  <si>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</si>
  <si>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</si>
  <si>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</si>
  <si>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</si>
  <si>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</si>
  <si>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</si>
  <si>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</si>
  <si>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</si>
  <si>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</si>
  <si>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</si>
  <si>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</si>
  <si>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</si>
  <si>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</si>
  <si>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</si>
  <si>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</si>
  <si>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</si>
  <si>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</si>
  <si>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</si>
  <si>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</si>
  <si>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</si>
  <si>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</si>
  <si>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</si>
  <si>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</si>
  <si>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</si>
  <si>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</si>
  <si>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</si>
  <si>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</si>
  <si>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</si>
  <si>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</si>
  <si>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</si>
  <si>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</si>
  <si>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</si>
  <si>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</si>
  <si>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</si>
  <si>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</si>
  <si>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</si>
  <si>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</si>
  <si>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</si>
  <si>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</si>
  <si>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</si>
  <si>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</si>
  <si>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</si>
  <si>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</si>
  <si>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</si>
  <si>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</si>
  <si>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</si>
  <si>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</si>
  <si>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</si>
  <si>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</si>
  <si>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</si>
  <si>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</si>
  <si>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</si>
  <si>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</si>
  <si>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</si>
  <si>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</si>
  <si>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</si>
  <si>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</si>
  <si>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</si>
  <si>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</si>
  <si>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</si>
  <si>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</si>
  <si>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</si>
  <si>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</si>
  <si>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</si>
  <si>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</si>
  <si>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</si>
  <si>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</si>
  <si>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</si>
  <si>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</si>
  <si>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</si>
  <si>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</si>
  <si>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</si>
  <si>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</si>
  <si>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</si>
  <si>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</si>
  <si>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</si>
  <si>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</si>
  <si>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</si>
  <si>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</si>
  <si>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</si>
  <si>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</si>
  <si>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</si>
  <si>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</si>
  <si>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</si>
  <si>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</si>
  <si>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</si>
  <si>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</si>
  <si>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</si>
  <si>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</si>
  <si>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</si>
  <si>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</si>
  <si>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</si>
  <si>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</si>
  <si>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</si>
  <si>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</si>
  <si>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</si>
  <si>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</si>
  <si>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</si>
  <si>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</si>
  <si>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</si>
  <si>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</si>
  <si>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</si>
  <si>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</si>
  <si>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</si>
  <si>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</si>
  <si>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</si>
  <si>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</si>
  <si>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</si>
  <si>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</si>
  <si>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</si>
  <si>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</si>
  <si>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</si>
  <si>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</si>
  <si>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</si>
  <si>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</si>
  <si>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</si>
  <si>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</si>
  <si>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</si>
  <si>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</si>
  <si>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</si>
  <si>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</si>
  <si>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</si>
  <si>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</si>
  <si>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</si>
  <si>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</si>
  <si>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</si>
  <si>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</si>
  <si>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</si>
  <si>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</si>
  <si>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</si>
  <si>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</si>
  <si>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</si>
  <si>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</si>
  <si>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</si>
  <si>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</si>
  <si>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</si>
  <si>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</si>
  <si>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</si>
  <si>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</si>
  <si>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</si>
  <si>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</si>
  <si>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</si>
  <si>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</si>
  <si>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</si>
  <si>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</si>
  <si>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</si>
  <si>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</si>
  <si>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</si>
  <si>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</si>
  <si>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</si>
  <si>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</si>
  <si>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</si>
  <si>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</si>
  <si>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</si>
  <si>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</si>
  <si>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</si>
  <si>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</si>
  <si>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</si>
  <si>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</si>
  <si>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</si>
  <si>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</si>
  <si>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</si>
  <si>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</si>
  <si>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</si>
  <si>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</si>
  <si>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</si>
  <si>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</si>
  <si>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</si>
  <si>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</si>
  <si>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</si>
  <si>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</si>
  <si>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</si>
  <si>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</si>
  <si>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</si>
  <si>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</si>
  <si>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</si>
  <si>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</si>
  <si>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</si>
  <si>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</si>
  <si>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</si>
  <si>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</si>
  <si>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</si>
  <si>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</si>
  <si>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</si>
  <si>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</si>
  <si>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</si>
  <si>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</si>
  <si>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</si>
  <si>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</si>
  <si>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</si>
  <si>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</si>
  <si>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</si>
  <si>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</si>
  <si>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</si>
  <si>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</si>
  <si>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</si>
  <si>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</si>
  <si>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</si>
  <si>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</si>
  <si>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</si>
  <si>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</si>
  <si>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</si>
  <si>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</si>
  <si>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</si>
  <si>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</si>
  <si>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</si>
  <si>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</si>
  <si>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</si>
  <si>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</si>
  <si>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</si>
  <si>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</si>
  <si>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</si>
  <si>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</si>
  <si>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</si>
  <si>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</si>
  <si>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</si>
  <si>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</si>
  <si>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</si>
  <si>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</si>
  <si>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</si>
  <si>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</si>
  <si>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</si>
  <si>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</si>
  <si>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</si>
  <si>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</si>
  <si>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</si>
  <si>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</si>
  <si>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</si>
  <si>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</si>
  <si>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</si>
  <si>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</si>
  <si>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</si>
  <si>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</si>
  <si>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</si>
  <si>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</si>
  <si>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</si>
  <si>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</si>
  <si>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</si>
  <si>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</si>
  <si>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</si>
  <si>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</si>
  <si>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</si>
  <si>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</si>
  <si>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</si>
  <si>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</si>
  <si>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</si>
  <si>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</si>
  <si>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</si>
  <si>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</si>
  <si>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</si>
  <si>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</si>
  <si>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</si>
  <si>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</si>
  <si>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</si>
  <si>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</si>
  <si>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</si>
  <si>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</si>
  <si>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</si>
  <si>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</si>
  <si>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</si>
  <si>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</si>
  <si>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</si>
  <si>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</si>
  <si>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</si>
  <si>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</si>
  <si>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</si>
  <si>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</si>
  <si>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</si>
  <si>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</si>
  <si>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</si>
  <si>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</si>
  <si>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</si>
  <si>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</si>
  <si>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</si>
  <si>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</si>
  <si>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</si>
  <si>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</si>
  <si>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</si>
  <si>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</si>
  <si>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</si>
  <si>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</si>
  <si>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</si>
  <si>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</si>
  <si>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</si>
  <si>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</si>
  <si>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</si>
  <si>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</si>
  <si>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</si>
  <si>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</si>
  <si>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</si>
  <si>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</si>
  <si>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</si>
  <si>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</si>
  <si>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</si>
  <si>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</si>
  <si>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</si>
  <si>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</si>
  <si>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</si>
  <si>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</si>
  <si>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</si>
  <si>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</si>
  <si>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</si>
  <si>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</si>
  <si>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</si>
  <si>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</si>
  <si>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</si>
  <si>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</si>
  <si>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</si>
  <si>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</si>
  <si>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</si>
  <si>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</si>
  <si>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</si>
  <si>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</si>
  <si>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</si>
  <si>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</si>
  <si>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</si>
  <si>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</si>
  <si>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</si>
  <si>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</si>
  <si>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</si>
  <si>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</si>
  <si>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</si>
  <si>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</si>
  <si>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</si>
  <si>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</si>
  <si>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</si>
  <si>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</si>
  <si>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</si>
  <si>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</si>
  <si>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</si>
  <si>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</si>
  <si>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</si>
  <si>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</si>
  <si>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</si>
  <si>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</si>
  <si>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</si>
  <si>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</si>
  <si>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</si>
  <si>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</si>
  <si>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</si>
  <si>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</si>
  <si>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</si>
  <si>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</si>
  <si>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</si>
  <si>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</si>
  <si>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</si>
  <si>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</si>
  <si>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</si>
  <si>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</si>
  <si>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</si>
  <si>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</si>
  <si>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</si>
  <si>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</si>
  <si>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</si>
  <si>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</si>
  <si>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</si>
  <si>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</si>
  <si>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</si>
  <si>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</si>
  <si>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</si>
  <si>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</si>
  <si>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</si>
  <si>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</si>
  <si>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</si>
  <si>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</si>
  <si>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</si>
  <si>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</si>
  <si>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</si>
  <si>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</si>
  <si>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</si>
  <si>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</si>
  <si>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</si>
  <si>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</si>
  <si>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</si>
  <si>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</si>
  <si>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</si>
  <si>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</si>
  <si>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</si>
  <si>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</si>
  <si>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</si>
  <si>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</si>
  <si>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</si>
  <si>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</si>
  <si>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</si>
  <si>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</si>
  <si>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</si>
  <si>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</si>
  <si>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</si>
  <si>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</si>
  <si>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</si>
  <si>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</si>
  <si>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</si>
  <si>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</si>
  <si>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</si>
  <si>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</si>
  <si>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</si>
  <si>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</si>
  <si>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</si>
  <si>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</si>
  <si>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</si>
  <si>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</si>
  <si>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</si>
  <si>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</si>
  <si>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</si>
  <si>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</si>
  <si>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</si>
  <si>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</si>
  <si>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</si>
  <si>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</si>
  <si>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</si>
  <si>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</si>
  <si>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</si>
  <si>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</si>
  <si>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</si>
  <si>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</si>
  <si>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</si>
  <si>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</si>
  <si>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</si>
  <si>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</si>
  <si>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</si>
  <si>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</si>
  <si>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</si>
  <si>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</si>
  <si>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</si>
  <si>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</si>
  <si>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</si>
  <si>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</si>
  <si>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</si>
  <si>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</si>
  <si>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</si>
  <si>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</si>
  <si>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</si>
  <si>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</si>
  <si>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</si>
  <si>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</si>
  <si>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</si>
  <si>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</si>
  <si>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</si>
  <si>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</si>
  <si>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</si>
  <si>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</si>
  <si>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</si>
  <si>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</si>
  <si>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</si>
  <si>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</si>
  <si>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</si>
  <si>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</si>
  <si>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</si>
  <si>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</si>
  <si>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</si>
  <si>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</si>
  <si>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</si>
  <si>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</si>
  <si>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</si>
  <si>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</si>
  <si>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</si>
  <si>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</si>
  <si>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</si>
  <si>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</si>
  <si>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</si>
  <si>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</si>
  <si>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</si>
  <si>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</si>
  <si>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</si>
  <si>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</si>
  <si>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</si>
  <si>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</si>
  <si>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</si>
  <si>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</si>
  <si>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</si>
  <si>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</si>
  <si>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</si>
  <si>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</si>
  <si>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</si>
  <si>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</si>
  <si>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</si>
  <si>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</si>
  <si>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</si>
  <si>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</si>
  <si>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</si>
  <si>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</si>
  <si>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</si>
  <si>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</si>
  <si>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</si>
  <si>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</si>
  <si>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</si>
  <si>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</si>
  <si>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</si>
  <si>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</si>
  <si>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</si>
  <si>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</si>
  <si>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</si>
  <si>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</si>
  <si>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</si>
  <si>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</si>
  <si>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</si>
  <si>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</si>
  <si>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</si>
  <si>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</si>
  <si>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</si>
  <si>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</si>
  <si>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</si>
  <si>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</si>
  <si>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</si>
  <si>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</si>
  <si>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</si>
  <si>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</si>
  <si>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</si>
  <si>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</si>
  <si>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</si>
  <si>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</si>
  <si>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</si>
  <si>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</si>
  <si>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</si>
  <si>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</si>
  <si>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</si>
  <si>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</si>
  <si>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</si>
  <si>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</si>
  <si>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</si>
  <si>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</si>
  <si>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</si>
  <si>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</si>
  <si>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</si>
  <si>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</si>
  <si>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</si>
  <si>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</si>
  <si>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</si>
  <si>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</si>
  <si>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</si>
  <si>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</si>
  <si>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</si>
  <si>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</si>
  <si>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</si>
  <si>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</si>
  <si>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</si>
  <si>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</si>
  <si>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</si>
  <si>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</si>
  <si>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</si>
  <si>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</si>
  <si>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</si>
  <si>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</si>
  <si>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</si>
  <si>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</si>
  <si>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</si>
  <si>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</si>
  <si>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</si>
  <si>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</si>
  <si>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</si>
  <si>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</si>
  <si>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</si>
  <si>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</si>
  <si>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</si>
  <si>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</si>
  <si>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</si>
  <si>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</si>
  <si>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</si>
  <si>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</si>
  <si>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</si>
  <si>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</si>
  <si>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</si>
  <si>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</si>
  <si>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</si>
  <si>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</si>
  <si>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</si>
  <si>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</si>
  <si>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</si>
  <si>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</si>
  <si>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</si>
  <si>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</si>
  <si>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</si>
  <si>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</si>
  <si>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</si>
  <si>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</si>
  <si>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</si>
  <si>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</si>
  <si>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</si>
  <si>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</si>
  <si>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</si>
  <si>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</si>
  <si>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</si>
  <si>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</si>
  <si>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</si>
  <si>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</si>
  <si>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</si>
  <si>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</si>
  <si>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</si>
  <si>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</si>
  <si>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</si>
  <si>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</si>
  <si>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</si>
  <si>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</si>
  <si>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</si>
  <si>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</si>
  <si>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</si>
  <si>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</si>
  <si>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</si>
  <si>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</si>
  <si>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</si>
  <si>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</si>
  <si>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</si>
  <si>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</si>
  <si>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</si>
  <si>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</si>
  <si>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</si>
  <si>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</si>
  <si>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</si>
  <si>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</si>
  <si>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</si>
  <si>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</si>
  <si>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</si>
  <si>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</si>
  <si>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</si>
  <si>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</si>
  <si>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</si>
  <si>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</si>
  <si>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</si>
  <si>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</si>
  <si>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</si>
  <si>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</si>
  <si>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</si>
  <si>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</si>
  <si>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</si>
  <si>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</si>
  <si>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</si>
  <si>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</si>
  <si>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</si>
  <si>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</si>
  <si>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</si>
  <si>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</si>
  <si>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</si>
  <si>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</si>
  <si>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</si>
  <si>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</si>
  <si>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</si>
  <si>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</si>
  <si>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</si>
  <si>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</si>
  <si>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</si>
  <si>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</si>
  <si>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</si>
  <si>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</si>
  <si>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</si>
  <si>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</si>
  <si>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</si>
  <si>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</si>
  <si>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</si>
  <si>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</si>
  <si>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</si>
  <si>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</si>
  <si>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</si>
  <si>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</si>
  <si>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</si>
  <si>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</si>
  <si>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</si>
  <si>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</si>
  <si>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</si>
  <si>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</si>
  <si>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</si>
  <si>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</si>
  <si>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</si>
  <si>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</si>
  <si>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</si>
  <si>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</si>
  <si>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</si>
  <si>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</si>
  <si>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</si>
  <si>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</si>
  <si>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</si>
  <si>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</si>
  <si>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</si>
  <si>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</si>
  <si>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</si>
  <si>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</si>
  <si>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</si>
  <si>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</si>
  <si>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</si>
  <si>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</si>
  <si>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</si>
  <si>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</si>
  <si>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</si>
  <si>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</si>
  <si>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</si>
  <si>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</si>
  <si>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</si>
  <si>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</si>
  <si>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</si>
  <si>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</si>
  <si>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</si>
  <si>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</si>
  <si>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</si>
  <si>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</si>
  <si>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</si>
  <si>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</si>
  <si>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</si>
  <si>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</si>
  <si>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</si>
  <si>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</si>
  <si>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</si>
  <si>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</si>
  <si>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</si>
  <si>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</si>
  <si>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</si>
  <si>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</si>
  <si>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</si>
  <si>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</si>
  <si>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</si>
  <si>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</si>
  <si>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</si>
  <si>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</si>
  <si>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</si>
  <si>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</si>
  <si>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</si>
  <si>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</si>
  <si>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</si>
  <si>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</si>
  <si>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</si>
  <si>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</si>
  <si>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</si>
  <si>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</si>
  <si>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</si>
  <si>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</si>
  <si>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</si>
  <si>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</si>
  <si>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</si>
  <si>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</si>
  <si>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</si>
  <si>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</si>
  <si>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</si>
  <si>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</si>
  <si>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</si>
  <si>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</si>
  <si>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</si>
  <si>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</si>
  <si>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</si>
  <si>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</si>
  <si>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</si>
  <si>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</si>
  <si>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</si>
  <si>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</si>
  <si>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</si>
  <si>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</si>
  <si>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</si>
  <si>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</si>
  <si>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</si>
  <si>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</si>
  <si>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</si>
  <si>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</si>
  <si>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</si>
  <si>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</si>
  <si>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</si>
  <si>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</si>
  <si>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</si>
  <si>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</si>
  <si>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</si>
  <si>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</si>
  <si>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</si>
  <si>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</si>
  <si>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</si>
  <si>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</si>
  <si>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</si>
  <si>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</si>
  <si>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</si>
  <si>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</si>
  <si>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</si>
  <si>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</si>
  <si>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</si>
  <si>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</si>
  <si>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</si>
  <si>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</si>
  <si>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</si>
  <si>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</si>
  <si>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</si>
  <si>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</si>
  <si>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</si>
  <si>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</si>
  <si>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</si>
  <si>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</si>
  <si>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</si>
  <si>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</si>
  <si>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</si>
  <si>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</si>
  <si>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</si>
  <si>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</si>
  <si>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</si>
  <si>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</si>
  <si>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</si>
  <si>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</si>
  <si>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</si>
  <si>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</si>
  <si>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</si>
  <si>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</si>
  <si>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</si>
  <si>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</si>
  <si>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</si>
  <si>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</si>
  <si>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</si>
  <si>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</si>
  <si>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</si>
  <si>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</si>
  <si>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</si>
  <si>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</si>
  <si>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</si>
  <si>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</si>
  <si>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</si>
  <si>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</si>
  <si>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</si>
  <si>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</si>
  <si>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</si>
  <si>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</si>
  <si>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</si>
  <si>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</si>
  <si>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</si>
  <si>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</si>
  <si>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</si>
  <si>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</si>
  <si>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</si>
  <si>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</si>
  <si>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</si>
  <si>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</si>
  <si>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</si>
  <si>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</si>
  <si>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</si>
  <si>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</si>
  <si>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</si>
  <si>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</si>
  <si>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</si>
  <si>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</si>
  <si>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</si>
  <si>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</si>
  <si>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</si>
  <si>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</si>
  <si>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</si>
  <si>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</si>
  <si>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</si>
  <si>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</si>
  <si>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</si>
  <si>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</si>
  <si>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</si>
  <si>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</si>
  <si>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</si>
  <si>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</si>
  <si>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</si>
  <si>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</si>
  <si>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</si>
  <si>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</si>
  <si>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</si>
  <si>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</si>
  <si>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</si>
  <si>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</si>
  <si>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</si>
  <si>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</si>
  <si>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</si>
  <si>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</si>
  <si>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</si>
  <si>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</si>
  <si>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</si>
  <si>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</si>
  <si>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</si>
  <si>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</si>
  <si>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</si>
  <si>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</si>
  <si>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</si>
  <si>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</si>
  <si>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</si>
  <si>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</si>
  <si>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</si>
  <si>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</si>
  <si>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</si>
  <si>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</si>
  <si>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</si>
  <si>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</si>
  <si>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</si>
  <si>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</si>
  <si>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</si>
  <si>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</si>
  <si>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</si>
  <si>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</si>
  <si>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</si>
  <si>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</si>
  <si>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</si>
  <si>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</si>
  <si>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</si>
  <si>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</si>
  <si>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</si>
  <si>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</si>
  <si>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</si>
  <si>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</si>
  <si>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</si>
  <si>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</si>
  <si>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</si>
  <si>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</si>
  <si>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</si>
  <si>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</si>
  <si>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</si>
  <si>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</si>
  <si>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</si>
  <si>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</si>
  <si>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</si>
  <si>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</si>
  <si>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</si>
  <si>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</si>
  <si>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</si>
  <si>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</si>
  <si>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</si>
  <si>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</si>
  <si>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</si>
  <si>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</si>
  <si>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</si>
  <si>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</si>
  <si>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</si>
  <si>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</si>
  <si>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</si>
  <si>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</si>
  <si>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</si>
  <si>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</si>
  <si>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</si>
  <si>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</si>
  <si>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</si>
  <si>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</si>
  <si>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</si>
  <si>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</si>
  <si>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</si>
  <si>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</si>
  <si>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</si>
  <si>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</si>
  <si>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</si>
  <si>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</si>
  <si>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</si>
  <si>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</si>
  <si>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</si>
  <si>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</si>
  <si>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</si>
  <si>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</si>
  <si>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</si>
  <si>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</si>
  <si>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</si>
  <si>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</si>
  <si>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</si>
  <si>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</si>
  <si>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</si>
  <si>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</si>
  <si>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</si>
  <si>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</si>
  <si>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</si>
  <si>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</si>
  <si>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</si>
  <si>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</si>
  <si>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</si>
  <si>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</si>
  <si>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</si>
  <si>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</si>
  <si>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</si>
  <si>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</si>
  <si>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</si>
  <si>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</si>
  <si>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</si>
  <si>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</si>
  <si>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</si>
  <si>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</si>
  <si>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</si>
  <si>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</si>
  <si>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</si>
  <si>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</si>
  <si>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</si>
  <si>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</si>
  <si>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</si>
  <si>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</si>
  <si>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</si>
  <si>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</si>
  <si>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</si>
  <si>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</si>
  <si>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</si>
  <si>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</si>
  <si>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</si>
  <si>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</si>
  <si>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</si>
  <si>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</si>
  <si>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</si>
  <si>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</si>
  <si>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</si>
  <si>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</si>
  <si>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</si>
  <si>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</si>
  <si>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</si>
  <si>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</si>
  <si>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</si>
  <si>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</si>
  <si>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</si>
  <si>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</si>
  <si>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</si>
  <si>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</si>
  <si>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</si>
  <si>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</si>
  <si>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</si>
  <si>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</si>
  <si>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</si>
  <si>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</si>
  <si>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</si>
  <si>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</si>
  <si>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</si>
  <si>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</si>
  <si>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</si>
  <si>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</si>
  <si>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</si>
  <si>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</si>
  <si>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</si>
  <si>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</si>
  <si>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</si>
  <si>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</si>
  <si>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</si>
  <si>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</si>
  <si>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</si>
  <si>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</si>
  <si>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</si>
  <si>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</si>
  <si>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</si>
  <si>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</si>
  <si>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</si>
  <si>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</si>
  <si>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</si>
  <si>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</si>
  <si>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</si>
  <si>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</si>
  <si>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</si>
  <si>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</si>
  <si>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</si>
  <si>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</si>
  <si>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</si>
  <si>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</si>
  <si>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</si>
  <si>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</si>
  <si>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</si>
  <si>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</si>
  <si>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</si>
  <si>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</si>
  <si>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</si>
  <si>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</si>
  <si>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</si>
  <si>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</si>
  <si>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</si>
  <si>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</si>
  <si>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</si>
  <si>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</si>
  <si>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</si>
  <si>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</si>
  <si>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</si>
  <si>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</si>
  <si>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</si>
  <si>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</si>
  <si>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</si>
  <si>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</si>
  <si>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</si>
  <si>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</si>
  <si>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</si>
  <si>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</si>
  <si>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</si>
  <si>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</si>
  <si>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</si>
  <si>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</si>
  <si>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</si>
  <si>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</si>
  <si>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</si>
  <si>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</si>
  <si>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</si>
  <si>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</si>
  <si>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</si>
  <si>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</si>
  <si>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</si>
  <si>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</si>
  <si>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</si>
  <si>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</si>
  <si>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</si>
  <si>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</si>
  <si>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</si>
  <si>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</si>
  <si>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</si>
  <si>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</si>
  <si>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</si>
  <si>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</si>
  <si>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</si>
  <si>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</si>
  <si>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</si>
  <si>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</si>
  <si>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</si>
  <si>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</si>
  <si>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</si>
  <si>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</si>
  <si>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</si>
  <si>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</si>
  <si>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</si>
  <si>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</si>
  <si>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</si>
  <si>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</si>
  <si>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</si>
  <si>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</si>
  <si>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</si>
  <si>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</si>
  <si>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</si>
  <si>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</si>
  <si>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</si>
  <si>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</si>
  <si>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</si>
  <si>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</si>
  <si>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</si>
  <si>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</si>
  <si>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</si>
  <si>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</si>
  <si>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</si>
  <si>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</si>
  <si>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</si>
  <si>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</si>
  <si>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</si>
  <si>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</si>
  <si>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</si>
  <si>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</si>
  <si>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</si>
  <si>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</si>
  <si>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</si>
  <si>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</si>
  <si>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</si>
  <si>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</si>
  <si>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</si>
  <si>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</si>
  <si>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</si>
  <si>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</si>
  <si>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</si>
  <si>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</si>
  <si>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</si>
  <si>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</si>
  <si>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</si>
  <si>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</si>
  <si>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</si>
  <si>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</si>
  <si>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</si>
  <si>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</si>
  <si>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</si>
  <si>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</si>
  <si>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</si>
  <si>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</si>
  <si>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</si>
  <si>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</si>
  <si>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</si>
  <si>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</si>
  <si>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</si>
  <si>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</si>
  <si>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</si>
  <si>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</si>
  <si>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</si>
  <si>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</si>
  <si>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</si>
  <si>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</si>
  <si>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</si>
  <si>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</si>
  <si>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</si>
  <si>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</si>
  <si>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</si>
  <si>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</si>
  <si>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</si>
  <si>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</si>
  <si>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</si>
  <si>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</si>
  <si>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</si>
  <si>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</si>
  <si>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</si>
  <si>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</si>
  <si>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</si>
  <si>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</si>
  <si>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</si>
  <si>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</si>
  <si>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</si>
  <si>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</si>
  <si>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</si>
  <si>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</si>
  <si>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</si>
  <si>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</si>
  <si>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</si>
  <si>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</si>
  <si>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</si>
  <si>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</si>
  <si>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</si>
  <si>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</si>
  <si>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</si>
  <si>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</si>
  <si>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</si>
  <si>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</si>
  <si>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</si>
  <si>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</si>
  <si>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</si>
  <si>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</si>
  <si>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</si>
  <si>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</si>
  <si>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</si>
  <si>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</si>
  <si>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</si>
  <si>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</si>
  <si>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</si>
  <si>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</si>
  <si>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</si>
  <si>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</si>
  <si>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</si>
  <si>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</si>
  <si>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</si>
  <si>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</si>
  <si>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</si>
  <si>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</si>
  <si>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</si>
  <si>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</si>
  <si>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</si>
  <si>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</si>
  <si>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</si>
  <si>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</si>
  <si>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</si>
  <si>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</si>
  <si>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</si>
  <si>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</si>
  <si>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</si>
  <si>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</si>
  <si>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</si>
  <si>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</si>
  <si>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</si>
  <si>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</si>
  <si>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</si>
  <si>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</si>
  <si>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</si>
  <si>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</si>
  <si>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</si>
  <si>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</si>
  <si>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</si>
  <si>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</si>
  <si>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</si>
  <si>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</si>
  <si>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</si>
  <si>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</si>
  <si>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</si>
  <si>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</si>
  <si>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</si>
  <si>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</si>
  <si>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</si>
  <si>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</si>
  <si>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</si>
  <si>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</si>
  <si>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</si>
  <si>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</si>
  <si>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</si>
  <si>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</si>
  <si>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</si>
  <si>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</si>
  <si>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</si>
  <si>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</si>
  <si>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</si>
  <si>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</si>
  <si>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</si>
  <si>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</si>
  <si>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</si>
  <si>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</si>
  <si>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</si>
  <si>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</si>
  <si>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</si>
  <si>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</si>
  <si>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</si>
  <si>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</si>
  <si>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</si>
  <si>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</si>
  <si>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</si>
  <si>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</si>
  <si>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</si>
  <si>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</si>
  <si>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</si>
  <si>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</si>
  <si>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</si>
  <si>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</si>
  <si>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</si>
  <si>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</si>
  <si>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</si>
  <si>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</si>
  <si>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</si>
  <si>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</si>
  <si>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</si>
  <si>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</si>
  <si>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</si>
  <si>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</si>
  <si>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</si>
  <si>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</si>
  <si>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</si>
  <si>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</si>
  <si>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</si>
  <si>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</si>
  <si>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</si>
  <si>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</si>
  <si>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</si>
  <si>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</si>
  <si>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</si>
  <si>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</si>
  <si>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</si>
  <si>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</si>
  <si>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</si>
  <si>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</si>
  <si>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</si>
  <si>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</si>
  <si>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</si>
  <si>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</si>
  <si>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</si>
  <si>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</si>
  <si>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</si>
  <si>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</si>
  <si>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</si>
  <si>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</si>
  <si>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</si>
  <si>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</si>
  <si>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</si>
  <si>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</si>
  <si>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</si>
  <si>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</si>
  <si>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</si>
  <si>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</si>
  <si>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</si>
  <si>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</si>
  <si>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</si>
  <si>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</si>
  <si>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</si>
  <si>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</si>
  <si>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</si>
  <si>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</si>
  <si>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</si>
  <si>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</si>
  <si>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</si>
  <si>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</si>
  <si>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</si>
  <si>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</si>
  <si>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</si>
  <si>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</si>
  <si>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</si>
  <si>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</si>
  <si>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</si>
  <si>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</si>
  <si>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</si>
  <si>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</si>
  <si>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</si>
  <si>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</si>
  <si>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</si>
  <si>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</si>
  <si>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</si>
  <si>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</si>
  <si>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</si>
  <si>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</si>
  <si>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</si>
  <si>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</si>
  <si>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</si>
  <si>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</si>
  <si>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</si>
  <si>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</si>
  <si>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</si>
  <si>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</si>
  <si>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</si>
  <si>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</si>
  <si>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</si>
  <si>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</si>
  <si>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</si>
  <si>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</si>
  <si>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</si>
  <si>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</si>
  <si>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</si>
  <si>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</si>
  <si>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</si>
  <si>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</si>
  <si>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</si>
  <si>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</si>
  <si>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</si>
  <si>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</si>
  <si>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</si>
  <si>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</si>
  <si>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</si>
  <si>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</si>
  <si>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</si>
  <si>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</si>
  <si>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</si>
  <si>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</si>
  <si>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</si>
  <si>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</si>
  <si>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</si>
  <si>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</si>
  <si>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</si>
  <si>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</si>
  <si>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</si>
  <si>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</si>
  <si>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</si>
  <si>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</si>
  <si>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</si>
  <si>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</si>
  <si>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</si>
  <si>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</si>
  <si>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</si>
  <si>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</si>
  <si>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</si>
  <si>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</si>
  <si>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</si>
  <si>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</si>
  <si>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</si>
  <si>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</si>
  <si>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</si>
  <si>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</si>
  <si>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</si>
  <si>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</si>
  <si>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</si>
  <si>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</si>
  <si>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</si>
  <si>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</si>
  <si>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</si>
  <si>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</si>
  <si>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</si>
  <si>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</si>
  <si>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</si>
  <si>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</si>
  <si>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</si>
  <si>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</si>
  <si>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</si>
  <si>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</si>
  <si>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</si>
  <si>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</si>
  <si>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</si>
  <si>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</si>
  <si>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</si>
  <si>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</si>
  <si>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</si>
  <si>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</si>
  <si>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</si>
  <si>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</si>
  <si>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</si>
  <si>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</si>
  <si>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</si>
  <si>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</si>
  <si>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</si>
  <si>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</si>
  <si>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</si>
  <si>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</si>
  <si>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</si>
  <si>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</si>
  <si>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</si>
  <si>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</si>
  <si>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</si>
  <si>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</si>
  <si>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</si>
  <si>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</si>
  <si>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</si>
  <si>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</si>
  <si>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</si>
  <si>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</si>
  <si>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</si>
  <si>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</si>
  <si>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</si>
  <si>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</si>
  <si>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</si>
  <si>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</si>
  <si>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</si>
  <si>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</si>
  <si>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</si>
  <si>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</si>
  <si>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</si>
  <si>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</si>
  <si>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</si>
  <si>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</si>
  <si>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</si>
  <si>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</si>
  <si>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</si>
  <si>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</si>
  <si>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</si>
  <si>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</si>
  <si>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</si>
  <si>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</si>
  <si>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</si>
  <si>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</si>
  <si>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</si>
  <si>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</si>
  <si>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</si>
  <si>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</si>
  <si>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</si>
  <si>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</si>
  <si>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</si>
  <si>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</si>
  <si>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</si>
  <si>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</si>
  <si>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</si>
  <si>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</si>
  <si>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</si>
  <si>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</si>
  <si>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</si>
  <si>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</si>
  <si>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</si>
  <si>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</si>
  <si>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</si>
  <si>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</si>
  <si>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</si>
  <si>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</si>
  <si>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</si>
  <si>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</si>
  <si>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</si>
  <si>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</si>
  <si>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</si>
  <si>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</si>
  <si>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</si>
  <si>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</si>
  <si>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</si>
  <si>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</si>
  <si>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</si>
  <si>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</si>
  <si>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</si>
  <si>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</si>
  <si>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</si>
  <si>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</si>
  <si>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</si>
  <si>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</si>
  <si>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</si>
  <si>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</si>
  <si>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</si>
  <si>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</si>
  <si>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</si>
  <si>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</si>
  <si>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</si>
  <si>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</si>
  <si>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</si>
  <si>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</si>
  <si>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</si>
  <si>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</si>
  <si>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</si>
  <si>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</si>
  <si>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</si>
  <si>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</si>
  <si>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</si>
  <si>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</si>
  <si>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</si>
  <si>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</si>
  <si>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</si>
  <si>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</si>
  <si>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</si>
  <si>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</si>
  <si>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</si>
  <si>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</si>
  <si>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</si>
  <si>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</si>
  <si>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</si>
  <si>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</si>
  <si>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</si>
  <si>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</si>
  <si>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</si>
  <si>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</si>
  <si>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</si>
  <si>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</si>
  <si>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</si>
  <si>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</si>
  <si>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</si>
  <si>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</si>
  <si>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</si>
  <si>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</si>
  <si>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</si>
  <si>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</si>
  <si>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</si>
  <si>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</si>
  <si>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</si>
  <si>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</si>
  <si>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</si>
  <si>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</si>
  <si>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</si>
  <si>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</si>
  <si>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</si>
  <si>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</si>
  <si>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</si>
  <si>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</si>
  <si>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</si>
  <si>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</si>
  <si>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</si>
  <si>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</si>
  <si>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</si>
  <si>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</si>
  <si>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</si>
  <si>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</si>
  <si>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</si>
  <si>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</si>
  <si>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</si>
  <si>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</si>
  <si>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</si>
  <si>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</si>
  <si>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</si>
  <si>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</si>
  <si>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</si>
  <si>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</si>
  <si>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</si>
  <si>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</si>
  <si>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</si>
  <si>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</si>
  <si>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</si>
  <si>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</si>
  <si>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</si>
  <si>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</si>
  <si>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</si>
  <si>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</si>
  <si>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</si>
  <si>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</si>
  <si>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</si>
  <si>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</si>
  <si>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</si>
  <si>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</si>
  <si>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</si>
  <si>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</si>
  <si>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</si>
  <si>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</si>
  <si>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</si>
  <si>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</si>
  <si>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</si>
  <si>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</si>
  <si>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</si>
  <si>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</si>
  <si>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</si>
  <si>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</si>
  <si>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</si>
  <si>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</si>
  <si>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</si>
  <si>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</si>
  <si>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</si>
  <si>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</si>
  <si>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</si>
  <si>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</si>
  <si>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</si>
  <si>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</si>
  <si>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</si>
  <si>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</si>
  <si>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</si>
  <si>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</si>
  <si>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</si>
  <si>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</si>
  <si>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</si>
  <si>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</si>
  <si>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</si>
  <si>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</si>
  <si>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</si>
  <si>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</si>
  <si>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</si>
  <si>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</si>
  <si>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</si>
  <si>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</si>
  <si>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</si>
  <si>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</si>
  <si>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</si>
  <si>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</si>
  <si>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</si>
  <si>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</si>
  <si>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</si>
  <si>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</si>
  <si>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</si>
  <si>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</si>
  <si>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</si>
  <si>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</si>
  <si>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</si>
  <si>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</si>
  <si>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</si>
  <si>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</si>
  <si>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</si>
  <si>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</si>
  <si>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</si>
  <si>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</si>
  <si>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</si>
  <si>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</si>
  <si>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</si>
  <si>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</si>
  <si>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</si>
  <si>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</si>
  <si>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</si>
  <si>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</si>
  <si>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</si>
  <si>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</si>
  <si>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</si>
  <si>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</si>
  <si>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</si>
  <si>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</si>
  <si>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</si>
  <si>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</si>
  <si>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</si>
  <si>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</si>
  <si>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</si>
  <si>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</si>
  <si>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</si>
  <si>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</si>
  <si>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</si>
  <si>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</si>
  <si>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</si>
  <si>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</si>
  <si>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</si>
  <si>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</si>
  <si>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</si>
  <si>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</si>
  <si>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</si>
  <si>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</si>
  <si>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</si>
  <si>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</si>
  <si>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</si>
  <si>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</si>
  <si>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</si>
  <si>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</si>
  <si>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</si>
  <si>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</si>
  <si>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</si>
  <si>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</si>
  <si>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</si>
  <si>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</si>
  <si>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</si>
  <si>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</si>
  <si>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</si>
  <si>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</si>
  <si>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</si>
  <si>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</si>
  <si>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</si>
  <si>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</si>
  <si>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</si>
  <si>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</si>
  <si>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</si>
  <si>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</si>
  <si>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</si>
  <si>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</si>
  <si>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</si>
  <si>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</si>
  <si>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</si>
  <si>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</si>
  <si>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</si>
  <si>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</si>
  <si>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</si>
  <si>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</si>
  <si>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</si>
  <si>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</si>
  <si>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</si>
  <si>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</si>
  <si>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</si>
  <si>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</si>
  <si>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</si>
  <si>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</si>
  <si>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</si>
  <si>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</si>
  <si>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</si>
  <si>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</si>
  <si>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</si>
  <si>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</si>
  <si>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</si>
  <si>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</si>
  <si>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</si>
  <si>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</si>
  <si>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</si>
  <si>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</si>
  <si>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</si>
  <si>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</si>
  <si>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</si>
  <si>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</si>
  <si>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</si>
  <si>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</si>
  <si>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</si>
  <si>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</si>
  <si>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</si>
  <si>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</si>
  <si>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</si>
  <si>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</si>
  <si>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</si>
  <si>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</si>
  <si>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</si>
  <si>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</si>
  <si>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</si>
  <si>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</si>
  <si>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</si>
  <si>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</si>
  <si>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</si>
  <si>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</si>
  <si>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</si>
  <si>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</si>
  <si>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</si>
  <si>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</si>
  <si>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</si>
  <si>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</si>
  <si>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</si>
  <si>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</si>
  <si>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</si>
  <si>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</si>
  <si>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</si>
  <si>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</si>
  <si>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</si>
  <si>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</si>
  <si>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</si>
  <si>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</si>
  <si>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</si>
  <si>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</si>
  <si>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</si>
  <si>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</si>
  <si>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</si>
  <si>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</si>
  <si>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</si>
  <si>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</si>
  <si>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</si>
  <si>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</si>
  <si>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</si>
  <si>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</si>
  <si>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</si>
  <si>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</si>
  <si>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</si>
  <si>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</si>
  <si>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</si>
  <si>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</si>
  <si>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</si>
  <si>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</si>
  <si>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</si>
  <si>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</si>
  <si>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</si>
  <si>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</si>
  <si>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</si>
  <si>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</si>
  <si>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</si>
  <si>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</si>
  <si>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</si>
  <si>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</si>
  <si>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</si>
  <si>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</si>
  <si>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</si>
  <si>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</si>
  <si>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</si>
  <si>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</si>
  <si>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</si>
  <si>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</si>
  <si>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</si>
  <si>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</si>
  <si>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</si>
  <si>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</si>
  <si>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</si>
  <si>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</si>
  <si>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</si>
  <si>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</si>
  <si>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</si>
  <si>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</si>
  <si>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</si>
  <si>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</si>
  <si>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</si>
  <si>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</si>
  <si>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</si>
  <si>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</si>
  <si>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</si>
  <si>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</si>
  <si>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</si>
  <si>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</si>
  <si>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</si>
  <si>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</si>
  <si>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</si>
  <si>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</si>
  <si>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</si>
  <si>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</si>
  <si>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</si>
  <si>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</si>
  <si>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</si>
  <si>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</si>
  <si>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</si>
  <si>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</si>
  <si>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</si>
  <si>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</si>
  <si>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</si>
  <si>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</si>
  <si>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</si>
  <si>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</si>
  <si>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</si>
  <si>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</si>
  <si>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</si>
  <si>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</si>
  <si>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</si>
  <si>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</si>
  <si>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</si>
  <si>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</si>
  <si>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</si>
  <si>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</si>
  <si>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</si>
  <si>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</si>
  <si>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</si>
  <si>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</si>
  <si>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</si>
  <si>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</si>
  <si>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</si>
  <si>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</si>
  <si>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</si>
  <si>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</si>
  <si>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</si>
  <si>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</si>
  <si>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</si>
  <si>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</si>
  <si>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</si>
  <si>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</si>
  <si>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</si>
  <si>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</si>
  <si>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</si>
  <si>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</si>
  <si>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</si>
  <si>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</si>
  <si>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</si>
  <si>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</si>
  <si>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</si>
  <si>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</si>
  <si>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</si>
  <si>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</si>
  <si>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</si>
  <si>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</si>
  <si>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</si>
  <si>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</si>
  <si>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</si>
  <si>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</si>
  <si>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</si>
  <si>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</si>
  <si>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</si>
  <si>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</si>
  <si>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</si>
  <si>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</si>
  <si>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</si>
  <si>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</si>
  <si>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</si>
  <si>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</si>
  <si>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</si>
  <si>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</si>
  <si>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</si>
  <si>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</si>
  <si>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</si>
  <si>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</si>
  <si>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</si>
  <si>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</si>
  <si>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</si>
  <si>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</si>
  <si>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</si>
  <si>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</si>
  <si>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</si>
  <si>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</si>
  <si>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</si>
  <si>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</si>
  <si>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</si>
  <si>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</si>
  <si>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</si>
  <si>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</si>
  <si>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</si>
  <si>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</si>
  <si>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</si>
  <si>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</si>
  <si>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</si>
  <si>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</si>
  <si>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</si>
  <si>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</si>
  <si>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</si>
  <si>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</si>
  <si>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</si>
  <si>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</si>
  <si>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</si>
  <si>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</si>
  <si>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</si>
  <si>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</si>
  <si>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</si>
  <si>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</si>
  <si>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</si>
  <si>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</si>
  <si>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</si>
  <si>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</si>
  <si>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</si>
  <si>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</si>
  <si>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</si>
  <si>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</si>
  <si>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</si>
  <si>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</si>
  <si>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</si>
  <si>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</si>
  <si>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</si>
  <si>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</si>
  <si>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</si>
  <si>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</si>
  <si>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</si>
  <si>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</si>
  <si>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</si>
  <si>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</si>
  <si>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</si>
  <si>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</si>
  <si>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</si>
  <si>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</si>
  <si>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</si>
  <si>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</si>
  <si>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</si>
  <si>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</si>
  <si>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</si>
  <si>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</si>
  <si>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</si>
  <si>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</si>
  <si>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</si>
  <si>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</si>
  <si>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</si>
  <si>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</si>
  <si>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</si>
  <si>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</si>
  <si>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</si>
  <si>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</si>
  <si>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</si>
  <si>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</si>
  <si>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</si>
  <si>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</si>
  <si>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</si>
  <si>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</si>
  <si>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</si>
  <si>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</si>
  <si>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</si>
  <si>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</si>
  <si>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</si>
  <si>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</si>
  <si>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</si>
  <si>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</si>
  <si>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</si>
  <si>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</si>
  <si>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</si>
  <si>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</si>
  <si>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</si>
  <si>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</si>
  <si>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</si>
  <si>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</si>
  <si>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</si>
  <si>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</si>
  <si>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</si>
  <si>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</si>
  <si>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</si>
  <si>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</si>
  <si>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</si>
  <si>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</si>
  <si>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</si>
  <si>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</si>
  <si>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</si>
  <si>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</si>
  <si>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</si>
  <si>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</si>
  <si>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</si>
  <si>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</si>
  <si>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</si>
  <si>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</si>
  <si>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</si>
  <si>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</si>
  <si>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</si>
  <si>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</si>
  <si>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</si>
  <si>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</si>
  <si>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</si>
  <si>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</si>
  <si>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</si>
  <si>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</si>
  <si>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</si>
  <si>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</si>
  <si>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</si>
  <si>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</si>
  <si>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</si>
  <si>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</si>
  <si>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</si>
  <si>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</si>
  <si>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</si>
  <si>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</si>
  <si>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</si>
  <si>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</si>
  <si>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</si>
  <si>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</si>
  <si>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</si>
  <si>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</si>
  <si>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</si>
  <si>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</si>
  <si>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</si>
  <si>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</si>
  <si>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</si>
  <si>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</si>
  <si>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</si>
  <si>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</si>
  <si>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</si>
  <si>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</si>
  <si>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</si>
  <si>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</si>
  <si>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</si>
  <si>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</si>
  <si>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</si>
  <si>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</si>
  <si>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</si>
  <si>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</si>
  <si>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</si>
  <si>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</si>
  <si>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</si>
  <si>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</si>
  <si>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</si>
  <si>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</si>
  <si>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</si>
  <si>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</si>
  <si>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</si>
  <si>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</si>
  <si>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</si>
  <si>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</si>
  <si>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</si>
  <si>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</si>
  <si>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</si>
  <si>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</si>
  <si>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</si>
  <si>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</si>
  <si>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</si>
  <si>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</si>
  <si>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</si>
  <si>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</si>
  <si>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</si>
  <si>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</si>
  <si>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</si>
  <si>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</si>
  <si>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</si>
  <si>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</si>
  <si>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</si>
  <si>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</si>
  <si>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</si>
  <si>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</si>
  <si>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</si>
  <si>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</si>
  <si>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</si>
  <si>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</si>
  <si>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</si>
  <si>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</si>
  <si>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</si>
  <si>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</si>
  <si>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</si>
  <si>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</si>
  <si>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</si>
  <si>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</si>
  <si>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</si>
  <si>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</si>
  <si>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</si>
  <si>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</si>
  <si>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</si>
  <si>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</si>
  <si>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</si>
  <si>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</si>
  <si>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</si>
  <si>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</si>
  <si>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</si>
  <si>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</si>
  <si>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</si>
  <si>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</si>
  <si>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</si>
  <si>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</si>
  <si>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</si>
  <si>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</si>
  <si>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</si>
  <si>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</si>
  <si>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</si>
  <si>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</si>
  <si>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</si>
  <si>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</si>
  <si>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</si>
  <si>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</si>
  <si>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</si>
  <si>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</si>
  <si>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</si>
  <si>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</si>
  <si>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</si>
  <si>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</si>
  <si>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</si>
  <si>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</si>
  <si>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</si>
  <si>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</si>
  <si>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</si>
  <si>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</si>
  <si>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</si>
  <si>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</si>
  <si>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</si>
  <si>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</si>
  <si>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</si>
  <si>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</si>
  <si>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</si>
  <si>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</si>
  <si>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</si>
  <si>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</si>
  <si>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</si>
  <si>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</si>
  <si>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</si>
  <si>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</si>
  <si>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</si>
  <si>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</si>
  <si>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</si>
  <si>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</si>
  <si>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</si>
  <si>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</si>
  <si>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</si>
  <si>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</si>
  <si>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</si>
  <si>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</si>
  <si>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</si>
  <si>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</si>
  <si>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</si>
  <si>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</si>
  <si>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</si>
  <si>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</si>
  <si>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</si>
  <si>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</si>
  <si>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</si>
  <si>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</si>
  <si>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</si>
  <si>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</si>
  <si>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</si>
  <si>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</si>
  <si>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</si>
  <si>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</si>
  <si>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</si>
  <si>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</si>
  <si>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</si>
  <si>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</si>
  <si>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</si>
  <si>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</si>
  <si>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</si>
  <si>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</si>
  <si>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</si>
  <si>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</si>
  <si>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</si>
  <si>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</si>
  <si>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</si>
  <si>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</si>
  <si>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</si>
  <si>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</si>
  <si>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</si>
  <si>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</si>
  <si>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</si>
  <si>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</si>
  <si>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</si>
  <si>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</si>
  <si>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</si>
  <si>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</si>
  <si>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</si>
  <si>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</si>
  <si>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</si>
  <si>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</si>
  <si>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</si>
  <si>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</si>
  <si>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</si>
  <si>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</si>
  <si>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</si>
  <si>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</si>
  <si>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</si>
  <si>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</si>
  <si>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</si>
  <si>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</si>
  <si>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</si>
  <si>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</si>
  <si>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</si>
  <si>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</si>
  <si>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</si>
  <si>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</si>
  <si>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</si>
  <si>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</si>
  <si>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</si>
  <si>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</si>
  <si>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</si>
  <si>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</si>
  <si>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</si>
  <si>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</si>
  <si>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</si>
  <si>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</si>
  <si>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</si>
  <si>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</si>
  <si>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</si>
  <si>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</si>
  <si>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</si>
  <si>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</si>
  <si>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</si>
  <si>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</si>
  <si>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</si>
  <si>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</si>
  <si>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</si>
  <si>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</si>
  <si>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</si>
  <si>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</si>
  <si>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</si>
  <si>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</si>
  <si>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</si>
  <si>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</si>
  <si>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</si>
  <si>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</si>
  <si>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</si>
  <si>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</si>
  <si>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</si>
  <si>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</si>
  <si>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</si>
  <si>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</si>
  <si>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</si>
  <si>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</si>
  <si>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</si>
  <si>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</si>
  <si>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</si>
  <si>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</si>
  <si>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</si>
  <si>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</si>
  <si>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</si>
  <si>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</si>
  <si>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</si>
  <si>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</si>
  <si>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</si>
  <si>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</si>
  <si>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</si>
  <si>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</si>
  <si>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</si>
  <si>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</si>
  <si>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</si>
  <si>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</si>
  <si>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</si>
  <si>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</si>
  <si>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</si>
  <si>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</si>
  <si>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</si>
  <si>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</si>
  <si>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</si>
  <si>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</si>
  <si>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</si>
  <si>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</si>
  <si>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</si>
  <si>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</si>
  <si>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</si>
  <si>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</si>
  <si>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</si>
  <si>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</si>
  <si>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</si>
  <si>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</si>
  <si>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</si>
  <si>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</si>
  <si>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</si>
  <si>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</si>
  <si>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</si>
  <si>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</si>
  <si>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</si>
  <si>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</si>
  <si>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</si>
  <si>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</si>
  <si>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</si>
  <si>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</si>
  <si>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</si>
  <si>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</si>
  <si>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</si>
  <si>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</si>
  <si>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</si>
  <si>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</si>
  <si>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</si>
  <si>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</si>
  <si>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</si>
  <si>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</si>
  <si>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</si>
  <si>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</si>
  <si>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</si>
  <si>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</si>
  <si>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</si>
  <si>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</si>
  <si>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</si>
  <si>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</si>
  <si>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</si>
  <si>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</si>
  <si>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</si>
  <si>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</si>
  <si>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</si>
  <si>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</si>
  <si>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</si>
  <si>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</si>
  <si>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</si>
  <si>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</si>
  <si>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</si>
  <si>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</si>
  <si>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</si>
  <si>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</si>
  <si>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</si>
  <si>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</si>
  <si>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</si>
  <si>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</si>
  <si>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</si>
  <si>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</si>
  <si>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</si>
  <si>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</si>
  <si>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</si>
  <si>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</si>
  <si>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</si>
  <si>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</si>
  <si>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</si>
  <si>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</si>
  <si>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</si>
  <si>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</si>
  <si>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</si>
  <si>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</si>
  <si>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</si>
  <si>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</si>
  <si>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</si>
  <si>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</si>
  <si>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</si>
  <si>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</si>
  <si>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</si>
  <si>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</si>
  <si>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</si>
  <si>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</si>
  <si>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</si>
  <si>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</si>
  <si>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</si>
  <si>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</si>
  <si>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</si>
  <si>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</si>
  <si>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</si>
  <si>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</si>
  <si>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</si>
  <si>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</si>
  <si>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</si>
  <si>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</si>
  <si>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</si>
  <si>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</si>
  <si>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</si>
  <si>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</si>
  <si>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</si>
  <si>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</si>
  <si>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</si>
  <si>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</si>
  <si>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</si>
  <si>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</si>
  <si>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</si>
  <si>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</si>
  <si>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</si>
  <si>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</si>
  <si>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</si>
  <si>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</si>
  <si>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</si>
  <si>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</si>
  <si>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</si>
  <si>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</si>
  <si>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</si>
  <si>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</si>
  <si>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</si>
  <si>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</si>
  <si>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</si>
  <si>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</si>
  <si>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</si>
  <si>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</si>
  <si>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</si>
  <si>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</si>
  <si>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</si>
  <si>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</si>
  <si>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</si>
  <si>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</si>
  <si>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</si>
  <si>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</si>
  <si>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</si>
  <si>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</si>
  <si>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</si>
  <si>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</si>
  <si>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</si>
  <si>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</si>
  <si>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</si>
  <si>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</si>
  <si>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</si>
  <si>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</si>
  <si>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</si>
  <si>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</si>
  <si>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</si>
  <si>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</si>
  <si>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</si>
  <si>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</si>
  <si>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</si>
  <si>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</si>
  <si>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</si>
  <si>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</si>
  <si>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</si>
  <si>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</si>
  <si>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</si>
  <si>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</si>
  <si>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</si>
  <si>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</si>
  <si>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</si>
  <si>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</si>
  <si>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</si>
  <si>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</si>
  <si>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</si>
  <si>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</si>
  <si>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</si>
  <si>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</si>
  <si>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</si>
  <si>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</si>
  <si>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</si>
  <si>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</si>
  <si>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</si>
  <si>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</si>
  <si>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</si>
  <si>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</si>
  <si>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</si>
  <si>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</si>
  <si>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</si>
  <si>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</si>
  <si>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</si>
  <si>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</si>
  <si>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</si>
  <si>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</si>
  <si>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</si>
  <si>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</si>
  <si>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</si>
  <si>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</si>
  <si>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</si>
  <si>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</si>
  <si>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</si>
  <si>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</si>
  <si>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</si>
  <si>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</si>
  <si>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</si>
  <si>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</si>
  <si>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</si>
  <si>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</si>
  <si>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</si>
  <si>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</si>
  <si>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</si>
  <si>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</si>
  <si>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</si>
  <si>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</si>
  <si>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</si>
  <si>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</si>
  <si>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</si>
  <si>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</si>
  <si>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</si>
  <si>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</si>
  <si>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</si>
  <si>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</si>
  <si>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</si>
  <si>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</si>
  <si>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</si>
  <si>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</si>
  <si>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</si>
  <si>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</si>
  <si>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</si>
  <si>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</si>
  <si>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</si>
  <si>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</si>
  <si>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</si>
  <si>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</si>
  <si>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</si>
  <si>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</si>
  <si>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</si>
  <si>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</si>
  <si>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</si>
  <si>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</si>
  <si>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</si>
  <si>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</si>
  <si>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</si>
  <si>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</si>
  <si>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</si>
  <si>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</si>
  <si>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</si>
  <si>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</si>
  <si>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</si>
  <si>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</si>
  <si>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</si>
  <si>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</si>
  <si>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</si>
  <si>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</si>
  <si>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</si>
  <si>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</si>
  <si>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</si>
  <si>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</si>
  <si>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</si>
  <si>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</si>
  <si>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</si>
  <si>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</si>
  <si>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</si>
  <si>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</si>
  <si>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</si>
  <si>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</si>
  <si>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</si>
  <si>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</si>
  <si>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</si>
  <si>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</si>
  <si>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</si>
  <si>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</si>
  <si>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</si>
  <si>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</si>
  <si>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</si>
  <si>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</si>
  <si>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</si>
  <si>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</si>
  <si>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</si>
  <si>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</si>
  <si>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</si>
  <si>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</si>
  <si>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</si>
  <si>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</si>
  <si>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</si>
  <si>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</si>
  <si>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</si>
  <si>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</si>
  <si>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</si>
  <si>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</si>
  <si>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</si>
  <si>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</si>
  <si>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</si>
  <si>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</si>
  <si>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</si>
  <si>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</si>
  <si>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</si>
  <si>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</si>
  <si>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</si>
  <si>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</si>
  <si>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</si>
  <si>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</si>
  <si>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</si>
  <si>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</si>
  <si>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</si>
  <si>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</si>
  <si>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</si>
  <si>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</si>
  <si>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</si>
  <si>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</si>
  <si>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</si>
  <si>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</si>
  <si>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</si>
  <si>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</si>
  <si>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</si>
  <si>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</si>
  <si>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</si>
  <si>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</si>
  <si>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</si>
  <si>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</si>
  <si>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</si>
  <si>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</si>
  <si>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</si>
  <si>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</si>
  <si>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</si>
  <si>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</si>
  <si>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</si>
  <si>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</si>
  <si>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</si>
  <si>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</si>
  <si>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</si>
  <si>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</si>
  <si>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</si>
  <si>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</si>
  <si>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</si>
  <si>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</si>
  <si>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</si>
  <si>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</si>
  <si>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</si>
  <si>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</si>
  <si>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</si>
  <si>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</si>
  <si>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</si>
  <si>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</si>
  <si>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</si>
  <si>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</si>
  <si>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</si>
  <si>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</si>
  <si>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</si>
  <si>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</si>
  <si>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</si>
  <si>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</si>
  <si>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</si>
  <si>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</si>
  <si>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</si>
  <si>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</si>
  <si>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</si>
  <si>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</si>
  <si>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</si>
  <si>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</si>
  <si>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</si>
  <si>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</si>
  <si>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</si>
  <si>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</si>
  <si>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</si>
  <si>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</si>
  <si>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</si>
  <si>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</si>
  <si>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</si>
  <si>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</si>
  <si>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</si>
  <si>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</si>
  <si>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</si>
  <si>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</si>
  <si>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</si>
  <si>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</si>
  <si>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</si>
  <si>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</si>
  <si>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</si>
  <si>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</si>
  <si>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</si>
  <si>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</si>
  <si>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</si>
  <si>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</si>
  <si>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</si>
  <si>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</si>
  <si>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</si>
  <si>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</si>
  <si>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</si>
  <si>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</si>
  <si>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</si>
  <si>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</si>
  <si>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</si>
  <si>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</si>
  <si>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</si>
  <si>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</si>
  <si>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</si>
  <si>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</si>
  <si>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</si>
  <si>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</si>
  <si>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</si>
  <si>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</si>
  <si>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</si>
  <si>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</si>
  <si>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</si>
  <si>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</si>
  <si>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</si>
  <si>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</si>
  <si>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</si>
  <si>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</si>
  <si>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</si>
  <si>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</si>
  <si>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</si>
  <si>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</si>
  <si>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</si>
  <si>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</si>
  <si>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</si>
  <si>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</si>
  <si>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</si>
  <si>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</si>
  <si>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</si>
  <si>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</si>
  <si>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</si>
  <si>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</si>
  <si>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</si>
  <si>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</si>
  <si>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</si>
  <si>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</si>
  <si>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</si>
  <si>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</si>
  <si>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</si>
  <si>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</si>
  <si>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</si>
  <si>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</si>
  <si>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</si>
  <si>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</si>
  <si>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</si>
  <si>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</si>
  <si>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</si>
  <si>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</si>
  <si>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</si>
  <si>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</si>
  <si>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</si>
  <si>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</si>
  <si>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</si>
  <si>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</si>
  <si>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</si>
  <si>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</si>
  <si>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</si>
  <si>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</si>
  <si>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</si>
  <si>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</si>
  <si>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</si>
  <si>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</si>
  <si>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</si>
  <si>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</si>
  <si>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</si>
  <si>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</si>
  <si>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</si>
  <si>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</si>
  <si>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</si>
  <si>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</si>
  <si>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</si>
  <si>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</si>
  <si>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</si>
  <si>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</si>
  <si>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</si>
  <si>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</si>
  <si>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</si>
  <si>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</si>
  <si>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</si>
  <si>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</si>
  <si>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</si>
  <si>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</si>
  <si>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</si>
  <si>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</si>
  <si>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</si>
  <si>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</si>
  <si>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</si>
  <si>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</si>
  <si>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</si>
  <si>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</si>
  <si>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</si>
  <si>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</si>
  <si>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</si>
  <si>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</si>
  <si>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</si>
  <si>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</si>
  <si>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</si>
  <si>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</si>
  <si>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</si>
  <si>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</si>
  <si>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</si>
  <si>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</si>
  <si>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</si>
  <si>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</si>
  <si>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</si>
  <si>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</si>
  <si>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</si>
  <si>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</si>
  <si>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</si>
  <si>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</si>
  <si>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</si>
  <si>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</si>
  <si>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</si>
  <si>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</si>
  <si>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</si>
  <si>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</si>
  <si>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</si>
  <si>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</si>
  <si>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</si>
  <si>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</si>
  <si>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</si>
  <si>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</si>
  <si>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</si>
  <si>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</si>
  <si>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</si>
  <si>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</si>
  <si>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</si>
  <si>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</si>
  <si>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</si>
  <si>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</si>
  <si>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</si>
  <si>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</si>
  <si>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</si>
  <si>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</si>
  <si>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</si>
  <si>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</si>
  <si>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</si>
  <si>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</si>
  <si>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</si>
  <si>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</si>
  <si>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</si>
  <si>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</si>
  <si>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</si>
  <si>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</si>
  <si>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</si>
  <si>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</si>
  <si>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</si>
  <si>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</si>
  <si>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</si>
  <si>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</si>
  <si>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</si>
  <si>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</si>
  <si>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</si>
  <si>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</si>
  <si>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</si>
  <si>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</si>
  <si>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</si>
  <si>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</si>
  <si>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</si>
  <si>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</si>
  <si>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</si>
  <si>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</si>
  <si>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</si>
  <si>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</si>
  <si>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</si>
  <si>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</si>
  <si>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</si>
  <si>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</si>
  <si>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</si>
  <si>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</si>
  <si>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</si>
  <si>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</si>
  <si>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</si>
  <si>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</si>
  <si>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</si>
  <si>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</si>
  <si>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</si>
  <si>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</si>
  <si>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</si>
  <si>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</si>
  <si>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</si>
  <si>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</si>
  <si>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</si>
  <si>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</si>
  <si>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</si>
  <si>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</si>
  <si>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</si>
  <si>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</si>
  <si>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</si>
  <si>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</si>
  <si>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</si>
  <si>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</si>
  <si>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</si>
  <si>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</si>
  <si>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</si>
  <si>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</si>
  <si>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</si>
  <si>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</si>
  <si>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</si>
  <si>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</si>
  <si>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</si>
  <si>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</si>
  <si>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</si>
  <si>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</si>
  <si>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</si>
  <si>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</si>
  <si>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</si>
  <si>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</si>
  <si>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</si>
  <si>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</si>
  <si>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</si>
  <si>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</si>
  <si>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</si>
  <si>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</si>
  <si>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</si>
  <si>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</si>
  <si>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</si>
  <si>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</si>
  <si>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</si>
  <si>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</si>
  <si>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</si>
  <si>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</si>
  <si>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</si>
  <si>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</si>
  <si>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</si>
  <si>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</si>
  <si>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</si>
  <si>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</si>
  <si>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</si>
  <si>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</si>
  <si>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</si>
  <si>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</si>
  <si>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</si>
  <si>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</si>
  <si>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</si>
  <si>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</si>
  <si>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</si>
  <si>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</si>
  <si>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</si>
  <si>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</si>
  <si>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</si>
  <si>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</si>
  <si>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</si>
  <si>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</si>
  <si>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</si>
  <si>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</si>
  <si>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</si>
  <si>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</si>
  <si>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</si>
  <si>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</si>
  <si>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</si>
  <si>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</si>
  <si>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</si>
  <si>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</si>
  <si>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</si>
  <si>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</si>
  <si>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</si>
  <si>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</si>
  <si>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</si>
  <si>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</si>
  <si>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</si>
  <si>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</si>
  <si>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</si>
  <si>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</si>
  <si>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</si>
  <si>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</si>
  <si>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</si>
  <si>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</si>
  <si>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</si>
  <si>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</si>
  <si>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</si>
  <si>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</si>
  <si>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</si>
  <si>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</si>
  <si>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</si>
  <si>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</si>
  <si>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</si>
  <si>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</si>
  <si>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</si>
  <si>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</si>
  <si>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</si>
  <si>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</si>
  <si>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</si>
  <si>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</si>
  <si>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</si>
  <si>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</si>
  <si>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</si>
  <si>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</si>
  <si>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</si>
  <si>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</si>
  <si>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</si>
  <si>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</si>
  <si>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</si>
  <si>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</si>
  <si>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</si>
  <si>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</si>
  <si>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</si>
  <si>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</si>
  <si>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</si>
  <si>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</si>
  <si>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</si>
  <si>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</si>
  <si>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</si>
  <si>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</si>
  <si>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</si>
  <si>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</si>
  <si>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</si>
  <si>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</si>
  <si>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</si>
  <si>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</si>
  <si>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</si>
  <si>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</si>
  <si>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</si>
  <si>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</si>
  <si>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</si>
  <si>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</si>
  <si>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</si>
  <si>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</si>
  <si>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</si>
  <si>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</si>
  <si>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</si>
  <si>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</si>
  <si>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</si>
  <si>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</si>
  <si>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</si>
  <si>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</si>
  <si>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</si>
  <si>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</si>
  <si>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</si>
  <si>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</si>
  <si>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</si>
  <si>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</si>
  <si>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</si>
  <si>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</si>
  <si>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</si>
  <si>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</si>
  <si>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</si>
  <si>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</si>
  <si>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</si>
  <si>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</si>
  <si>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</si>
  <si>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</si>
  <si>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</si>
  <si>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</si>
  <si>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</si>
  <si>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</si>
  <si>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</si>
  <si>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</si>
  <si>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</si>
  <si>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</si>
  <si>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</si>
  <si>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</si>
  <si>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</si>
  <si>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</si>
  <si>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</si>
  <si>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</si>
  <si>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</si>
  <si>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</si>
  <si>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</si>
  <si>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</si>
  <si>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</si>
  <si>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</si>
  <si>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</si>
  <si>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</si>
  <si>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</si>
  <si>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</si>
  <si>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</si>
  <si>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</si>
  <si>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</si>
  <si>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</si>
  <si>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</si>
  <si>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</si>
  <si>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</si>
  <si>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</si>
  <si>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</si>
  <si>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</si>
  <si>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</si>
  <si>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</si>
  <si>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</si>
  <si>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</si>
  <si>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</si>
  <si>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</si>
  <si>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</si>
  <si>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</si>
  <si>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</si>
  <si>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</si>
  <si>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</si>
  <si>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</si>
  <si>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</si>
  <si>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</si>
  <si>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</si>
  <si>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</si>
  <si>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</si>
  <si>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</si>
  <si>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</si>
  <si>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</si>
  <si>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</si>
  <si>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</si>
  <si>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</si>
  <si>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</si>
  <si>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</si>
  <si>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</si>
  <si>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</si>
  <si>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</si>
  <si>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</si>
  <si>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</si>
  <si>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</si>
  <si>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</si>
  <si>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</si>
  <si>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</si>
  <si>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</si>
  <si>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</si>
  <si>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</si>
  <si>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</si>
  <si>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</si>
  <si>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</si>
  <si>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</si>
  <si>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</si>
  <si>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</si>
  <si>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</si>
  <si>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</si>
  <si>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</si>
  <si>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</si>
  <si>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</si>
  <si>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</si>
  <si>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</si>
  <si>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</si>
  <si>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</si>
  <si>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</si>
  <si>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</si>
  <si>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</si>
  <si>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</si>
  <si>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</si>
  <si>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</si>
  <si>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</si>
  <si>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</si>
  <si>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</si>
  <si>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</si>
  <si>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</si>
  <si>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</si>
  <si>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</si>
  <si>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</si>
  <si>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</si>
  <si>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</si>
  <si>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</si>
  <si>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</si>
  <si>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</si>
  <si>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</si>
  <si>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</si>
  <si>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</si>
  <si>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</si>
  <si>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</si>
  <si>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</si>
  <si>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</si>
  <si>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</si>
  <si>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</si>
  <si>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</si>
  <si>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</si>
  <si>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</si>
  <si>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</si>
  <si>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</si>
  <si>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</si>
  <si>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</si>
  <si>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</si>
  <si>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</si>
  <si>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</si>
  <si>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</si>
  <si>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</si>
  <si>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</si>
  <si>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</si>
  <si>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</si>
  <si>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</si>
  <si>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</si>
  <si>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</si>
  <si>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</si>
  <si>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</si>
  <si>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</si>
  <si>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</si>
  <si>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</si>
  <si>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</si>
  <si>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</si>
  <si>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</si>
  <si>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</si>
  <si>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</si>
  <si>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</si>
  <si>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</si>
  <si>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</si>
  <si>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</si>
  <si>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</si>
  <si>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</si>
  <si>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</si>
  <si>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</si>
  <si>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</si>
  <si>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</si>
  <si>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</si>
  <si>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</si>
  <si>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</si>
  <si>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</si>
  <si>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</si>
  <si>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</si>
  <si>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</si>
  <si>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</si>
  <si>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</si>
  <si>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</si>
  <si>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</si>
  <si>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</si>
  <si>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</si>
  <si>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</si>
  <si>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</si>
  <si>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</si>
  <si>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</si>
  <si>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</si>
  <si>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</si>
  <si>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</si>
  <si>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</si>
  <si>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</si>
  <si>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</si>
  <si>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</si>
  <si>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</si>
  <si>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</si>
  <si>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</si>
  <si>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</si>
  <si>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</si>
  <si>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</si>
  <si>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</si>
  <si>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</si>
  <si>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</si>
  <si>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</si>
  <si>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</si>
  <si>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</si>
  <si>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</si>
  <si>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</si>
  <si>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</si>
  <si>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</si>
  <si>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</si>
  <si>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</si>
  <si>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</si>
  <si>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</si>
  <si>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</si>
  <si>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</si>
  <si>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</si>
  <si>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</si>
  <si>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</si>
  <si>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</si>
  <si>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</si>
  <si>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</si>
  <si>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</si>
  <si>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</si>
  <si>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</si>
  <si>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</si>
  <si>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</si>
  <si>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</si>
  <si>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</si>
  <si>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</si>
  <si>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</si>
  <si>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</si>
  <si>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</si>
  <si>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</si>
  <si>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</si>
  <si>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</si>
  <si>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</si>
  <si>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</si>
  <si>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</si>
  <si>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</si>
  <si>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</si>
  <si>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</si>
  <si>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</si>
  <si>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</si>
  <si>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</si>
  <si>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</si>
  <si>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</si>
  <si>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</si>
  <si>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</si>
  <si>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</si>
  <si>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</si>
  <si>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</si>
  <si>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</si>
  <si>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</si>
  <si>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</si>
  <si>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</si>
  <si>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</si>
  <si>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</si>
  <si>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</si>
  <si>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</si>
  <si>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</si>
  <si>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</si>
  <si>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</si>
  <si>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</si>
  <si>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</si>
  <si>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</si>
  <si>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</si>
  <si>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</si>
  <si>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</si>
  <si>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</si>
  <si>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</si>
  <si>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</si>
  <si>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</si>
  <si>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</si>
  <si>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</si>
  <si>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</si>
  <si>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</si>
  <si>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</si>
  <si>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</si>
  <si>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</si>
  <si>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</si>
  <si>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</si>
  <si>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</si>
  <si>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</si>
  <si>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</si>
  <si>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</si>
  <si>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</si>
  <si>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</si>
  <si>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</si>
  <si>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</si>
  <si>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</si>
  <si>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</si>
  <si>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</si>
  <si>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</si>
  <si>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</si>
  <si>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</si>
  <si>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</si>
  <si>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</si>
  <si>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</si>
  <si>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</si>
  <si>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</si>
  <si>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</si>
  <si>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</si>
  <si>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</si>
  <si>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</si>
  <si>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</si>
  <si>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</si>
  <si>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</si>
  <si>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</si>
  <si>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</si>
  <si>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</si>
  <si>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</si>
  <si>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</si>
  <si>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</si>
  <si>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</si>
  <si>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</si>
  <si>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</si>
  <si>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</si>
  <si>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</si>
  <si>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</si>
  <si>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</si>
  <si>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</si>
  <si>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</si>
  <si>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</si>
  <si>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</si>
  <si>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</si>
  <si>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</si>
  <si>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</si>
  <si>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</si>
  <si>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</si>
  <si>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</si>
  <si>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</si>
  <si>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</si>
  <si>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</si>
  <si>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</si>
  <si>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</si>
  <si>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</si>
  <si>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</si>
  <si>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</si>
  <si>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</si>
  <si>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</si>
  <si>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</si>
  <si>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</si>
  <si>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</si>
  <si>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</si>
  <si>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</si>
  <si>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</si>
  <si>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</si>
  <si>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</si>
  <si>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</si>
  <si>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</si>
  <si>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</si>
  <si>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</si>
  <si>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</si>
  <si>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</si>
  <si>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</si>
  <si>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</si>
  <si>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</si>
  <si>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</si>
  <si>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</si>
  <si>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</si>
  <si>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</si>
  <si>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</si>
  <si>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</si>
  <si>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</si>
  <si>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</si>
  <si>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</si>
  <si>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</si>
  <si>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</si>
  <si>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</si>
  <si>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</si>
  <si>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</si>
  <si>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</si>
  <si>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</si>
  <si>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</si>
  <si>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</si>
  <si>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</si>
  <si>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</si>
  <si>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</si>
  <si>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</si>
  <si>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</si>
  <si>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</si>
  <si>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</si>
  <si>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</si>
  <si>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</si>
  <si>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</si>
  <si>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</si>
  <si>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</si>
  <si>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</si>
  <si>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</si>
  <si>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</si>
  <si>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</si>
  <si>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</si>
  <si>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</si>
  <si>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</si>
  <si>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</si>
  <si>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</si>
  <si>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</si>
  <si>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</si>
  <si>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</si>
  <si>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</si>
  <si>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</si>
  <si>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</si>
  <si>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</si>
  <si>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</si>
  <si>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</si>
  <si>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</si>
  <si>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</si>
  <si>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</si>
  <si>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</si>
  <si>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</si>
  <si>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</si>
  <si>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</si>
  <si>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</si>
  <si>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</si>
  <si>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</si>
  <si>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</si>
  <si>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</si>
  <si>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</si>
  <si>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</si>
  <si>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</si>
  <si>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</si>
  <si>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</si>
  <si>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</si>
  <si>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</si>
  <si>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</si>
  <si>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</si>
  <si>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</si>
  <si>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</si>
  <si>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</si>
  <si>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</si>
  <si>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</si>
  <si>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</si>
  <si>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</si>
  <si>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</si>
  <si>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</si>
  <si>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</si>
  <si>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</si>
  <si>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</si>
  <si>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</si>
  <si>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</si>
  <si>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</si>
  <si>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</si>
  <si>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</si>
  <si>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</si>
  <si>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</si>
  <si>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</si>
  <si>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</si>
  <si>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</si>
  <si>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</si>
  <si>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</si>
  <si>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</si>
  <si>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</si>
  <si>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</si>
  <si>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</si>
  <si>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</si>
  <si>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</si>
  <si>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</si>
  <si>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</si>
  <si>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</si>
  <si>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</si>
  <si>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</si>
  <si>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</si>
  <si>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</si>
  <si>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</si>
  <si>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</si>
  <si>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</si>
  <si>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</si>
  <si>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</si>
  <si>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</si>
  <si>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</si>
  <si>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</si>
  <si>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</si>
  <si>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</si>
  <si>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</si>
  <si>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</si>
  <si>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</si>
  <si>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</si>
  <si>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</si>
  <si>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</si>
  <si>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</si>
  <si>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</si>
  <si>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</si>
  <si>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</si>
  <si>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</si>
  <si>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</si>
  <si>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</si>
  <si>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</si>
  <si>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</si>
  <si>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</si>
  <si>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</si>
  <si>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</si>
  <si>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</si>
  <si>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</si>
  <si>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</si>
  <si>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</si>
  <si>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</si>
  <si>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</si>
  <si>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</si>
  <si>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</si>
  <si>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</si>
  <si>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</si>
  <si>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</si>
  <si>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</si>
  <si>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</si>
  <si>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</si>
  <si>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</si>
  <si>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</si>
  <si>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</si>
  <si>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</si>
  <si>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</si>
  <si>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</si>
  <si>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</si>
  <si>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</si>
  <si>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</si>
  <si>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</si>
  <si>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</si>
  <si>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</si>
  <si>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</si>
  <si>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</si>
  <si>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</si>
  <si>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</si>
  <si>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</si>
  <si>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</si>
  <si>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</si>
  <si>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</si>
  <si>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</si>
  <si>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</si>
  <si>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</si>
  <si>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</si>
  <si>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</si>
  <si>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</si>
  <si>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</si>
  <si>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</si>
  <si>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</si>
  <si>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</si>
  <si>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</si>
  <si>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</si>
  <si>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</si>
  <si>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</si>
  <si>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</si>
  <si>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</si>
  <si>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</si>
  <si>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</si>
  <si>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</si>
  <si>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</si>
  <si>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</si>
  <si>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</si>
  <si>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</si>
  <si>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</si>
  <si>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</si>
  <si>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</si>
  <si>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</si>
  <si>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</si>
  <si>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</si>
  <si>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</si>
  <si>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</si>
  <si>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</si>
  <si>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</si>
  <si>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</si>
  <si>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</si>
  <si>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</si>
  <si>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</si>
  <si>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</si>
  <si>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</si>
  <si>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</si>
  <si>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</si>
  <si>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</si>
  <si>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</si>
  <si>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</si>
  <si>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</si>
  <si>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</si>
  <si>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</si>
  <si>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</si>
  <si>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</si>
  <si>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</si>
  <si>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</si>
  <si>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</si>
  <si>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</si>
  <si>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</si>
  <si>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</si>
  <si>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</si>
  <si>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</si>
  <si>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</si>
  <si>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</si>
  <si>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</si>
  <si>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</si>
  <si>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</si>
  <si>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</si>
  <si>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</si>
  <si>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</si>
  <si>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</si>
  <si>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</si>
  <si>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</si>
  <si>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</si>
  <si>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</si>
  <si>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</si>
  <si>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</si>
  <si>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</si>
  <si>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</si>
  <si>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</si>
  <si>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</si>
  <si>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</si>
  <si>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</si>
  <si>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</si>
  <si>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</si>
  <si>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</si>
  <si>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</si>
  <si>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</si>
  <si>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</si>
  <si>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</si>
  <si>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</si>
  <si>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</si>
  <si>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</si>
  <si>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</si>
  <si>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</si>
  <si>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</si>
  <si>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</si>
  <si>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</si>
  <si>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</si>
  <si>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</si>
  <si>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</si>
  <si>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</si>
  <si>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</si>
  <si>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</si>
  <si>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</si>
  <si>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</si>
  <si>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</si>
  <si>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</si>
  <si>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</si>
  <si>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</si>
  <si>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</si>
  <si>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</si>
  <si>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</si>
  <si>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</si>
  <si>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</si>
  <si>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</si>
  <si>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</si>
  <si>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</si>
  <si>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</si>
  <si>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</si>
  <si>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</si>
  <si>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</si>
  <si>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</si>
  <si>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</si>
  <si>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</si>
  <si>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</si>
  <si>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</si>
  <si>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</si>
  <si>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</si>
  <si>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</si>
  <si>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</si>
  <si>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</si>
  <si>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</si>
  <si>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</si>
  <si>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</si>
  <si>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</si>
  <si>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</si>
  <si>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</si>
  <si>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</si>
  <si>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</si>
  <si>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</si>
  <si>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</si>
  <si>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</si>
  <si>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</si>
  <si>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</si>
  <si>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</si>
  <si>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</si>
  <si>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</si>
  <si>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</si>
  <si>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</si>
  <si>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</si>
  <si>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</si>
  <si>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</si>
  <si>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</si>
  <si>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</si>
  <si>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</si>
  <si>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</si>
  <si>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</si>
  <si>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</si>
  <si>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</si>
  <si>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</si>
  <si>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</si>
  <si>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</si>
  <si>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</si>
  <si>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</si>
  <si>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</si>
  <si>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</si>
  <si>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</si>
  <si>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</si>
  <si>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</si>
  <si>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</si>
  <si>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</si>
  <si>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</si>
  <si>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</si>
  <si>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</si>
  <si>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</si>
  <si>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</si>
  <si>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</si>
  <si>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</si>
  <si>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</si>
  <si>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</si>
  <si>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</si>
  <si>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</si>
  <si>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</si>
  <si>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</si>
  <si>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</si>
  <si>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</si>
  <si>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</si>
  <si>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</si>
  <si>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</si>
  <si>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</si>
  <si>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</si>
  <si>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</si>
  <si>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</si>
  <si>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</si>
  <si>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</si>
  <si>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</si>
  <si>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</si>
  <si>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</si>
  <si>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</si>
  <si>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</si>
  <si>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</si>
  <si>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</si>
  <si>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</si>
  <si>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</si>
  <si>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</si>
  <si>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</si>
  <si>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</si>
  <si>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</si>
  <si>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</si>
  <si>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</si>
  <si>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</si>
  <si>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</si>
  <si>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</si>
  <si>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</si>
  <si>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</si>
  <si>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</si>
  <si>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</si>
  <si>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</si>
  <si>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</si>
  <si>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</si>
  <si>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</si>
  <si>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</si>
  <si>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</si>
  <si>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</si>
  <si>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</si>
  <si>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</si>
  <si>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</si>
  <si>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</si>
  <si>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</si>
  <si>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</si>
  <si>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</si>
  <si>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</si>
  <si>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</si>
  <si>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</si>
  <si>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</si>
  <si>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</si>
  <si>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</si>
  <si>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</si>
  <si>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</si>
  <si>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</si>
  <si>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</si>
  <si>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</si>
  <si>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</si>
  <si>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</si>
  <si>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</si>
  <si>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</si>
  <si>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</si>
  <si>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</si>
  <si>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</si>
  <si>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</si>
  <si>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</si>
  <si>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</si>
  <si>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</si>
  <si>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</si>
  <si>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</si>
  <si>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</si>
  <si>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</si>
  <si>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</si>
  <si>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</si>
  <si>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</si>
  <si>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</si>
  <si>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</si>
  <si>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</si>
  <si>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</si>
  <si>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</si>
  <si>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</si>
  <si>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</si>
  <si>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</si>
  <si>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</si>
  <si>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</si>
  <si>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</si>
  <si>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</si>
  <si>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</si>
  <si>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</si>
  <si>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</si>
  <si>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</si>
  <si>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</si>
  <si>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</si>
  <si>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</si>
  <si>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</si>
  <si>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</si>
  <si>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</si>
  <si>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</si>
  <si>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</si>
  <si>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</si>
  <si>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</si>
  <si>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</si>
  <si>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</si>
  <si>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</si>
  <si>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</si>
  <si>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</si>
  <si>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</si>
  <si>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</si>
  <si>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</si>
  <si>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</si>
  <si>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</si>
  <si>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</si>
  <si>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</si>
  <si>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</si>
  <si>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</si>
  <si>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</si>
  <si>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</si>
  <si>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</si>
  <si>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</si>
  <si>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</si>
  <si>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</si>
  <si>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</si>
  <si>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</si>
  <si>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</si>
  <si>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</si>
  <si>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</si>
  <si>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</si>
  <si>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</si>
  <si>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</si>
  <si>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</si>
  <si>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</si>
  <si>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</si>
  <si>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</si>
  <si>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</si>
  <si>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</si>
  <si>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</si>
  <si>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</si>
  <si>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</si>
  <si>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</si>
  <si>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</si>
  <si>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</si>
  <si>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</si>
  <si>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</si>
  <si>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</si>
  <si>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</si>
  <si>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</si>
  <si>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</si>
  <si>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</si>
  <si>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</si>
  <si>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</si>
  <si>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</si>
  <si>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</si>
  <si>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</si>
  <si>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</si>
  <si>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</si>
  <si>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</si>
  <si>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</si>
  <si>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</si>
  <si>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</si>
  <si>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</si>
  <si>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</si>
  <si>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</si>
  <si>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</si>
  <si>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</si>
  <si>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</si>
  <si>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</si>
  <si>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</si>
  <si>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</si>
  <si>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</si>
  <si>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</si>
  <si>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</si>
  <si>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</si>
  <si>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</si>
  <si>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</si>
  <si>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</si>
  <si>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</si>
  <si>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</si>
  <si>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</si>
  <si>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</si>
  <si>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</si>
  <si>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</si>
  <si>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</si>
  <si>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</si>
  <si>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</si>
  <si>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</si>
  <si>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</si>
  <si>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</si>
  <si>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</si>
  <si>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</si>
  <si>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</si>
  <si>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</si>
  <si>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</si>
  <si>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</si>
  <si>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</si>
  <si>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</si>
  <si>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</si>
  <si>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</si>
  <si>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</si>
  <si>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</si>
  <si>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</si>
  <si>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</si>
  <si>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</si>
  <si>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</si>
  <si>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</si>
  <si>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</si>
  <si>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</si>
  <si>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</si>
  <si>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</si>
  <si>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</si>
  <si>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</si>
  <si>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</si>
  <si>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</si>
  <si>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</si>
  <si>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</si>
  <si>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</si>
  <si>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</si>
  <si>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</si>
  <si>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</si>
  <si>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</si>
  <si>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</si>
  <si>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</si>
  <si>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</si>
  <si>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</si>
  <si>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</si>
  <si>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</si>
  <si>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</si>
  <si>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</si>
  <si>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</si>
  <si>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</si>
  <si>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</si>
  <si>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</si>
  <si>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</si>
  <si>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</si>
  <si>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</si>
  <si>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</si>
  <si>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</si>
  <si>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</si>
  <si>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</si>
  <si>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</si>
  <si>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</si>
  <si>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</si>
  <si>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</si>
  <si>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</si>
  <si>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</si>
  <si>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</si>
  <si>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</si>
  <si>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</si>
  <si>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</si>
  <si>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</si>
  <si>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</si>
  <si>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</si>
  <si>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</si>
  <si>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</si>
  <si>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</si>
  <si>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</si>
  <si>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</si>
  <si>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</si>
  <si>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</si>
  <si>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</si>
  <si>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</si>
  <si>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</si>
  <si>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</si>
  <si>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</si>
  <si>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</si>
  <si>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</si>
  <si>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</si>
  <si>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</si>
  <si>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</si>
  <si>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</si>
  <si>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</si>
  <si>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</si>
  <si>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</si>
  <si>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</si>
  <si>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</si>
  <si>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</si>
  <si>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</si>
  <si>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</si>
  <si>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</si>
  <si>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</si>
  <si>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</si>
  <si>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</si>
  <si>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</si>
  <si>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</si>
  <si>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</si>
  <si>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</si>
  <si>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</si>
  <si>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</si>
  <si>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</si>
  <si>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</si>
  <si>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</si>
  <si>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</si>
  <si>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</si>
  <si>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</si>
  <si>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</si>
  <si>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</si>
  <si>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</si>
  <si>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</si>
  <si>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</si>
  <si>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</si>
  <si>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</si>
  <si>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</si>
  <si>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</si>
  <si>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</si>
  <si>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</si>
  <si>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</si>
  <si>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</si>
  <si>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</si>
  <si>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</si>
  <si>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</si>
  <si>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</si>
  <si>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</si>
  <si>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</si>
  <si>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</si>
  <si>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</si>
  <si>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</si>
  <si>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</si>
  <si>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</si>
  <si>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</si>
  <si>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</si>
  <si>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</si>
  <si>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</si>
  <si>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</si>
  <si>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</si>
  <si>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</si>
  <si>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</si>
  <si>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</si>
  <si>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</si>
  <si>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</si>
  <si>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</si>
  <si>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</si>
  <si>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</si>
  <si>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</si>
  <si>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</si>
  <si>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</si>
  <si>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</si>
  <si>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</si>
  <si>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</si>
  <si>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</si>
  <si>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</si>
  <si>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</si>
  <si>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</si>
  <si>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</si>
  <si>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</si>
  <si>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</si>
  <si>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</si>
  <si>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</si>
  <si>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</si>
  <si>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</si>
  <si>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</si>
  <si>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</si>
  <si>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</si>
  <si>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</si>
  <si>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</si>
  <si>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</si>
  <si>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</si>
  <si>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</si>
  <si>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</si>
  <si>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</si>
  <si>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</si>
  <si>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</si>
  <si>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</si>
  <si>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</si>
  <si>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</si>
  <si>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</si>
  <si>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</si>
  <si>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</si>
  <si>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</si>
  <si>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</si>
  <si>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</si>
  <si>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</si>
  <si>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</si>
  <si>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</si>
  <si>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</si>
  <si>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</si>
  <si>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</si>
  <si>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</si>
  <si>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</si>
  <si>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</si>
  <si>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</si>
  <si>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</si>
  <si>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</si>
  <si>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</si>
  <si>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</si>
  <si>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</si>
  <si>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</si>
  <si>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</si>
  <si>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</si>
  <si>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</si>
  <si>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</si>
  <si>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</si>
  <si>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</si>
  <si>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</si>
  <si>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</si>
  <si>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</si>
  <si>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</si>
  <si>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</si>
  <si>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</si>
  <si>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</si>
  <si>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</si>
  <si>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</si>
  <si>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</si>
  <si>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</si>
  <si>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</si>
  <si>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</si>
  <si>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</si>
  <si>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</si>
  <si>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</si>
  <si>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</si>
  <si>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</si>
  <si>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</si>
  <si>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</si>
  <si>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</si>
  <si>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</si>
  <si>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</si>
  <si>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</si>
  <si>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</si>
  <si>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</si>
  <si>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</si>
  <si>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</si>
  <si>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</si>
  <si>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</si>
  <si>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</si>
  <si>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</si>
  <si>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</si>
  <si>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</si>
  <si>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</si>
  <si>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</si>
  <si>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</si>
  <si>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</si>
  <si>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</si>
  <si>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</si>
  <si>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</si>
  <si>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</si>
  <si>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</si>
  <si>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</si>
  <si>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</si>
  <si>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</si>
  <si>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</si>
  <si>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</si>
  <si>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</si>
  <si>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</si>
  <si>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</si>
  <si>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</si>
  <si>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</si>
  <si>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</si>
  <si>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</si>
  <si>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</si>
  <si>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</si>
  <si>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</si>
  <si>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</si>
  <si>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</si>
  <si>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</si>
  <si>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</si>
  <si>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</si>
  <si>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</si>
  <si>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</si>
  <si>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</si>
  <si>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</si>
  <si>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</si>
  <si>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</si>
  <si>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</si>
  <si>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</si>
  <si>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</si>
  <si>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</si>
  <si>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</si>
  <si>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</si>
  <si>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</si>
  <si>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</si>
  <si>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</si>
  <si>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</si>
  <si>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</si>
  <si>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</si>
  <si>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</si>
  <si>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</si>
  <si>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</si>
  <si>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</si>
  <si>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</si>
  <si>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</si>
  <si>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</si>
  <si>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</si>
  <si>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</si>
  <si>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</si>
  <si>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</si>
  <si>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</si>
  <si>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</si>
  <si>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</si>
  <si>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</si>
  <si>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</si>
  <si>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</si>
  <si>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</si>
  <si>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</si>
  <si>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</si>
  <si>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</si>
  <si>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</si>
  <si>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</si>
  <si>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</si>
  <si>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</si>
  <si>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</si>
  <si>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</si>
  <si>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</si>
  <si>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</si>
  <si>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</si>
  <si>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</si>
  <si>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</si>
  <si>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</si>
  <si>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</si>
  <si>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</si>
  <si>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</si>
  <si>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</si>
  <si>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</si>
  <si>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</si>
  <si>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</si>
  <si>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</si>
  <si>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</si>
  <si>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</si>
  <si>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</si>
  <si>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</si>
  <si>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</si>
  <si>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</si>
  <si>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</si>
  <si>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</si>
  <si>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</si>
  <si>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</si>
  <si>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</si>
  <si>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</si>
  <si>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</si>
  <si>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</si>
  <si>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</si>
  <si>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</si>
  <si>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</si>
  <si>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</si>
  <si>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</si>
  <si>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</si>
  <si>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</si>
  <si>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</si>
  <si>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</si>
  <si>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</si>
  <si>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</si>
  <si>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</si>
  <si>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</si>
  <si>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</si>
  <si>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</si>
  <si>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</si>
  <si>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</si>
  <si>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</si>
  <si>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</si>
  <si>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</si>
  <si>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</si>
  <si>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</si>
  <si>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</si>
  <si>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</si>
  <si>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</si>
  <si>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</si>
  <si>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</si>
  <si>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</si>
  <si>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</si>
  <si>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</si>
  <si>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</si>
  <si>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</si>
  <si>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</si>
  <si>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</si>
  <si>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</si>
  <si>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</si>
  <si>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</si>
  <si>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</si>
  <si>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</si>
  <si>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</si>
  <si>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</si>
  <si>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</si>
  <si>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</si>
  <si>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</si>
  <si>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</si>
  <si>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</si>
  <si>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</si>
  <si>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</si>
  <si>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</si>
  <si>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</si>
  <si>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</si>
  <si>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</si>
  <si>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</si>
  <si>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</si>
  <si>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</si>
  <si>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</si>
  <si>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</si>
  <si>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</si>
  <si>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</si>
  <si>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</si>
  <si>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</si>
  <si>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</si>
  <si>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</si>
  <si>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</si>
  <si>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</si>
  <si>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</si>
  <si>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</si>
  <si>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</si>
  <si>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</si>
  <si>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</si>
  <si>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</si>
  <si>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</si>
  <si>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</si>
  <si>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</si>
  <si>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</si>
  <si>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</si>
  <si>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</si>
  <si>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</si>
  <si>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</si>
  <si>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</si>
  <si>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</si>
  <si>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</si>
  <si>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</si>
  <si>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</si>
  <si>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</si>
  <si>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</si>
  <si>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</si>
  <si>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</si>
  <si>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</si>
  <si>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</si>
  <si>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</si>
  <si>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</si>
  <si>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</si>
  <si>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</si>
  <si>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</si>
  <si>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</si>
  <si>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</si>
  <si>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</si>
  <si>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</si>
  <si>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</si>
  <si>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</si>
  <si>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</si>
  <si>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</si>
  <si>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</si>
  <si>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</si>
  <si>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</si>
  <si>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</si>
  <si>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</si>
  <si>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</si>
  <si>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</si>
  <si>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</si>
  <si>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</si>
  <si>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</si>
  <si>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</si>
  <si>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</si>
  <si>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</si>
  <si>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</si>
  <si>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</si>
  <si>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</si>
  <si>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</si>
  <si>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</si>
  <si>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</si>
  <si>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</si>
  <si>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</si>
  <si>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</si>
  <si>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</si>
  <si>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</si>
  <si>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</si>
  <si>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</si>
  <si>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</si>
  <si>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</si>
  <si>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</si>
  <si>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</si>
  <si>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</si>
  <si>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</si>
  <si>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</si>
  <si>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</si>
  <si>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</si>
  <si>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</si>
  <si>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</si>
  <si>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</si>
  <si>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</si>
  <si>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</si>
  <si>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</si>
  <si>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</si>
  <si>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</si>
  <si>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</si>
  <si>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</si>
  <si>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</si>
  <si>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</si>
  <si>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</si>
  <si>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</si>
  <si>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</si>
  <si>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</si>
  <si>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</si>
  <si>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</si>
  <si>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</si>
  <si>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</si>
  <si>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</si>
  <si>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</si>
  <si>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</si>
  <si>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</si>
  <si>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</si>
  <si>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</si>
  <si>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</si>
  <si>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</si>
  <si>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</si>
  <si>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</si>
  <si>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</si>
  <si>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</si>
  <si>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</si>
  <si>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</si>
  <si>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</si>
  <si>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</si>
  <si>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</si>
  <si>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</si>
  <si>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</si>
  <si>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</si>
  <si>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</si>
  <si>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</si>
  <si>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</si>
  <si>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</si>
  <si>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</si>
  <si>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</si>
  <si>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</si>
  <si>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</si>
  <si>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</si>
  <si>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</si>
  <si>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</si>
  <si>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</si>
  <si>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</si>
  <si>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</si>
  <si>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</si>
  <si>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</si>
  <si>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</si>
  <si>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</si>
  <si>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</si>
  <si>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</si>
  <si>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</si>
  <si>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</si>
  <si>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</si>
  <si>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</si>
  <si>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</si>
  <si>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</si>
  <si>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</si>
  <si>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</si>
  <si>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</si>
  <si>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</si>
  <si>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</si>
  <si>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</si>
  <si>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</si>
  <si>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</si>
  <si>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</si>
  <si>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</si>
  <si>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</si>
  <si>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</si>
  <si>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</si>
  <si>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</si>
  <si>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</si>
  <si>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</si>
  <si>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</si>
  <si>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</si>
  <si>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</si>
  <si>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</si>
  <si>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</si>
  <si>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</si>
  <si>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</si>
  <si>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</si>
  <si>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</si>
  <si>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</si>
  <si>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</si>
  <si>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</si>
  <si>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</si>
  <si>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</si>
  <si>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</si>
  <si>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</si>
  <si>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</si>
  <si>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</si>
  <si>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</si>
  <si>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</si>
  <si>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</si>
  <si>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</si>
  <si>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</si>
  <si>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</si>
  <si>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</si>
  <si>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</si>
  <si>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</si>
  <si>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</si>
  <si>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</si>
  <si>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</si>
  <si>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</si>
  <si>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</si>
  <si>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</si>
  <si>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</si>
  <si>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</si>
  <si>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</si>
  <si>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</si>
  <si>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</si>
  <si>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</si>
  <si>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</si>
  <si>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</si>
  <si>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</si>
  <si>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</si>
  <si>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</si>
  <si>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</si>
  <si>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</si>
  <si>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</si>
  <si>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</si>
  <si>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</si>
  <si>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</si>
  <si>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</si>
  <si>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</si>
  <si>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</si>
  <si>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</si>
  <si>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</si>
  <si>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</si>
  <si>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</si>
  <si>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</si>
  <si>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</si>
  <si>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</si>
  <si>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</si>
  <si>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</si>
  <si>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</si>
  <si>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</si>
  <si>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</si>
  <si>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</si>
  <si>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</si>
  <si>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</si>
  <si>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</si>
  <si>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</si>
  <si>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</si>
  <si>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</si>
  <si>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</si>
  <si>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</si>
  <si>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</si>
  <si>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</si>
  <si>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</si>
  <si>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</si>
  <si>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</si>
  <si>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</si>
  <si>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</si>
  <si>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</si>
  <si>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</si>
  <si>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</si>
  <si>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</si>
  <si>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</si>
  <si>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</si>
  <si>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</si>
  <si>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</si>
  <si>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</si>
  <si>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</si>
  <si>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</si>
  <si>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</si>
  <si>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</si>
  <si>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</si>
  <si>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</si>
  <si>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</si>
  <si>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</si>
  <si>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</si>
  <si>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</si>
  <si>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</si>
  <si>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</si>
  <si>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</si>
  <si>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</si>
  <si>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</si>
  <si>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</si>
  <si>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</si>
  <si>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</si>
  <si>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</si>
  <si>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</si>
  <si>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</si>
  <si>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</si>
  <si>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</si>
  <si>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</si>
  <si>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</si>
  <si>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</si>
  <si>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</si>
  <si>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</si>
  <si>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</si>
  <si>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</si>
  <si>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</si>
  <si>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</si>
  <si>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</si>
  <si>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</si>
  <si>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</si>
  <si>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</si>
  <si>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</si>
  <si>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</si>
  <si>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</si>
  <si>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</si>
  <si>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</si>
  <si>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</si>
  <si>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</si>
  <si>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</si>
  <si>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</si>
  <si>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</si>
  <si>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</si>
  <si>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</si>
  <si>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</si>
  <si>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</si>
  <si>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</si>
  <si>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</si>
  <si>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</si>
  <si>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</si>
  <si>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</si>
  <si>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</si>
  <si>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</si>
  <si>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</si>
  <si>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</si>
  <si>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</si>
  <si>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</si>
  <si>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</si>
  <si>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</si>
  <si>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</si>
  <si>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</si>
  <si>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</si>
  <si>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</si>
  <si>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</si>
  <si>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</si>
  <si>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</si>
  <si>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</si>
  <si>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</si>
  <si>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</si>
  <si>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</si>
  <si>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</si>
  <si>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</si>
  <si>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</si>
  <si>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</si>
  <si>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</si>
  <si>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</si>
  <si>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</si>
  <si>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</si>
  <si>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</si>
  <si>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</si>
  <si>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</si>
  <si>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</si>
  <si>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</si>
  <si>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</si>
  <si>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</si>
  <si>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</si>
  <si>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</si>
  <si>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</si>
  <si>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</si>
  <si>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</si>
  <si>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</si>
  <si>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</si>
  <si>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</si>
  <si>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</si>
  <si>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</si>
  <si>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</si>
  <si>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</si>
  <si>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</si>
  <si>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</si>
  <si>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</si>
  <si>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</si>
  <si>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</si>
  <si>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</si>
  <si>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</si>
  <si>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</si>
  <si>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</si>
  <si>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</si>
  <si>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</si>
  <si>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</si>
  <si>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</si>
  <si>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</si>
  <si>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</si>
  <si>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</si>
  <si>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</si>
  <si>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</si>
  <si>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</si>
  <si>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</si>
  <si>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</si>
  <si>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</si>
  <si>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</si>
  <si>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</si>
  <si>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</si>
  <si>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</si>
  <si>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</si>
  <si>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</si>
  <si>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</si>
  <si>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</si>
  <si>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</si>
  <si>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</si>
  <si>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</si>
  <si>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</si>
  <si>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</si>
  <si>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</si>
  <si>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</si>
  <si>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</si>
  <si>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</si>
  <si>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</si>
  <si>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</si>
  <si>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</si>
  <si>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</si>
  <si>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</si>
  <si>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</si>
  <si>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</si>
  <si>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</si>
  <si>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</si>
  <si>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</si>
  <si>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</si>
  <si>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</si>
  <si>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</si>
  <si>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</si>
  <si>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</si>
  <si>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</si>
  <si>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</si>
  <si>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</si>
  <si>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</si>
  <si>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</si>
  <si>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</si>
  <si>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</si>
  <si>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</si>
  <si>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</si>
  <si>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</si>
  <si>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</si>
  <si>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</si>
  <si>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</si>
  <si>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</si>
  <si>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</si>
  <si>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</si>
  <si>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</si>
  <si>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</si>
  <si>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</si>
  <si>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</si>
  <si>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</si>
  <si>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</si>
  <si>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</si>
  <si>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</si>
  <si>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</si>
  <si>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</si>
  <si>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</si>
  <si>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</si>
  <si>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</si>
  <si>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</si>
  <si>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</si>
  <si>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</si>
  <si>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</si>
  <si>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</si>
  <si>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</si>
  <si>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</si>
  <si>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</si>
  <si>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</si>
  <si>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</si>
  <si>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</si>
  <si>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</si>
  <si>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</si>
  <si>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</si>
  <si>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</si>
  <si>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</si>
  <si>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</si>
  <si>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</si>
  <si>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</si>
  <si>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</si>
  <si>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</si>
  <si>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</si>
  <si>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</si>
  <si>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</si>
  <si>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</si>
  <si>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</si>
  <si>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</si>
  <si>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</si>
  <si>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</si>
  <si>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</si>
  <si>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</si>
  <si>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</si>
  <si>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</si>
  <si>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</si>
  <si>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</si>
  <si>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</si>
  <si>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</si>
  <si>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</si>
  <si>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</si>
  <si>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</si>
  <si>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</si>
  <si>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</si>
  <si>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</si>
  <si>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</si>
  <si>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</si>
  <si>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</si>
  <si>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</si>
  <si>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</si>
  <si>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</si>
  <si>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</si>
  <si>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</si>
  <si>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</si>
  <si>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</si>
  <si>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</si>
  <si>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</si>
  <si>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</si>
  <si>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</si>
  <si>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</si>
  <si>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</si>
  <si>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</si>
  <si>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</si>
  <si>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</si>
  <si>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</si>
  <si>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</si>
  <si>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</si>
  <si>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</si>
  <si>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</si>
  <si>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</si>
  <si>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</si>
  <si>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</si>
  <si>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</si>
  <si>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</si>
  <si>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</si>
  <si>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</si>
  <si>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</si>
  <si>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</si>
  <si>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</si>
  <si>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</si>
  <si>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</si>
  <si>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</si>
  <si>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</si>
  <si>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</si>
  <si>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</si>
  <si>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</si>
  <si>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</si>
  <si>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</si>
  <si>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</si>
  <si>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</si>
  <si>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</si>
  <si>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</si>
  <si>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</si>
  <si>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</si>
  <si>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</si>
  <si>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</si>
  <si>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</si>
  <si>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</si>
  <si>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</si>
  <si>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</si>
  <si>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</si>
  <si>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</si>
  <si>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</si>
  <si>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</si>
  <si>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</si>
  <si>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</si>
  <si>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</si>
  <si>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</si>
  <si>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</si>
  <si>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</si>
  <si>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</si>
  <si>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</si>
  <si>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</si>
  <si>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</si>
  <si>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</si>
  <si>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</si>
  <si>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</si>
  <si>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</si>
  <si>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</si>
  <si>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</si>
  <si>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</si>
  <si>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</si>
  <si>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</si>
  <si>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</si>
  <si>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</si>
  <si>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</si>
  <si>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</si>
  <si>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</si>
  <si>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</si>
  <si>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</si>
  <si>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</si>
  <si>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</si>
  <si>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</si>
  <si>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</si>
  <si>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</si>
  <si>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</si>
  <si>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</si>
  <si>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</si>
  <si>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</si>
  <si>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</si>
  <si>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</si>
  <si>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</si>
  <si>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</si>
  <si>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</si>
  <si>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</si>
  <si>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</si>
  <si>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</si>
  <si>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</si>
  <si>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</si>
  <si>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</si>
  <si>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</si>
  <si>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</si>
  <si>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</si>
  <si>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</si>
  <si>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</si>
  <si>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</si>
  <si>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</si>
  <si>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</si>
  <si>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</si>
  <si>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</si>
  <si>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</si>
  <si>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</si>
  <si>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</si>
  <si>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</si>
  <si>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</si>
  <si>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</si>
  <si>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</si>
  <si>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</si>
  <si>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</si>
  <si>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</si>
  <si>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</si>
  <si>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</si>
  <si>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</si>
  <si>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</si>
  <si>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</si>
  <si>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</si>
  <si>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</si>
  <si>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</si>
  <si>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</si>
  <si>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</si>
  <si>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</si>
  <si>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</si>
  <si>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</si>
  <si>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</si>
  <si>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</si>
  <si>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</si>
  <si>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</si>
  <si>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</si>
  <si>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</si>
  <si>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</si>
  <si>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</si>
  <si>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</si>
  <si>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</si>
  <si>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</si>
  <si>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</si>
  <si>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</si>
  <si>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</si>
  <si>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</si>
  <si>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</si>
  <si>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</si>
  <si>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</si>
  <si>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</si>
  <si>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</si>
  <si>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</si>
  <si>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</si>
  <si>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</si>
  <si>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</si>
  <si>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</si>
  <si>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</si>
  <si>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</si>
  <si>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</si>
  <si>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</si>
  <si>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</si>
  <si>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</si>
  <si>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</si>
  <si>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</si>
  <si>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</si>
  <si>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</si>
  <si>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</si>
  <si>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</si>
  <si>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</si>
  <si>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</si>
  <si>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</si>
  <si>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</si>
  <si>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</si>
  <si>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</si>
  <si>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</si>
  <si>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</si>
  <si>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</si>
  <si>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</si>
  <si>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</si>
  <si>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</si>
  <si>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</si>
  <si>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</si>
  <si>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</si>
  <si>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</si>
  <si>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</si>
  <si>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</si>
  <si>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</si>
  <si>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</si>
  <si>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</si>
  <si>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</si>
  <si>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</si>
  <si>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</si>
  <si>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</si>
  <si>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</si>
  <si>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</si>
  <si>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</si>
  <si>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</si>
  <si>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</si>
  <si>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</si>
  <si>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</si>
  <si>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</si>
  <si>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</si>
  <si>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</si>
  <si>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</si>
  <si>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</si>
  <si>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</si>
  <si>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</si>
  <si>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</si>
  <si>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</si>
  <si>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</si>
  <si>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</si>
  <si>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</si>
  <si>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</si>
  <si>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</si>
  <si>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</si>
  <si>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</si>
  <si>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</si>
  <si>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</si>
  <si>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</si>
  <si>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</si>
  <si>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</si>
  <si>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</si>
  <si>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</si>
  <si>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</si>
  <si>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</si>
  <si>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</si>
  <si>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</si>
  <si>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</si>
  <si>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</si>
  <si>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</si>
  <si>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</si>
  <si>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</si>
  <si>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</si>
  <si>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</si>
  <si>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</si>
  <si>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</si>
  <si>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</si>
  <si>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</si>
  <si>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</si>
  <si>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</si>
  <si>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</si>
  <si>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</si>
  <si>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</si>
  <si>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</si>
  <si>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</si>
  <si>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</si>
  <si>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</si>
  <si>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</si>
  <si>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</si>
  <si>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</si>
  <si>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</si>
  <si>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</si>
  <si>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</si>
  <si>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</si>
  <si>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</si>
  <si>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</si>
  <si>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</si>
  <si>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</si>
  <si>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</si>
  <si>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</si>
  <si>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</si>
  <si>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</si>
  <si>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</si>
  <si>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</si>
  <si>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</si>
  <si>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</si>
  <si>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</si>
  <si>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</si>
  <si>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</si>
  <si>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</si>
  <si>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</si>
  <si>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</si>
  <si>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</si>
  <si>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</si>
  <si>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</si>
  <si>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</si>
  <si>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</si>
  <si>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</si>
  <si>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</si>
  <si>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</si>
  <si>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</si>
  <si>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</si>
  <si>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</si>
  <si>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</si>
  <si>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</si>
  <si>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</si>
  <si>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</si>
  <si>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</si>
  <si>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</si>
  <si>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</si>
  <si>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</si>
  <si>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</si>
  <si>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</si>
  <si>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</si>
  <si>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</si>
  <si>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</si>
  <si>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</si>
  <si>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</si>
  <si>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</si>
  <si>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</si>
  <si>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</si>
  <si>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</si>
  <si>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</si>
  <si>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</si>
  <si>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</si>
  <si>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</si>
  <si>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</si>
  <si>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</si>
  <si>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</si>
  <si>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</si>
  <si>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</si>
  <si>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</si>
  <si>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</si>
  <si>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</si>
  <si>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</si>
  <si>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</si>
  <si>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</si>
  <si>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</si>
  <si>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</si>
  <si>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</si>
  <si>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</si>
  <si>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</si>
  <si>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</si>
  <si>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</si>
  <si>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</si>
  <si>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</si>
  <si>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</si>
  <si>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</si>
  <si>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</si>
  <si>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</si>
  <si>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</si>
  <si>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</si>
  <si>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</si>
  <si>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</si>
  <si>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</si>
  <si>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</si>
  <si>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</si>
  <si>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</si>
  <si>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</si>
  <si>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</si>
  <si>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</si>
  <si>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</si>
  <si>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</si>
  <si>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</si>
  <si>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</si>
  <si>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</si>
  <si>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</si>
  <si>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</si>
  <si>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</si>
  <si>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</si>
  <si>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</si>
  <si>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</si>
  <si>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</si>
  <si>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</si>
  <si>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</si>
  <si>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</si>
  <si>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</si>
  <si>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</si>
  <si>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</si>
  <si>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</si>
  <si>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</si>
  <si>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</si>
  <si>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</si>
  <si>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</si>
  <si>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</si>
  <si>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</si>
  <si>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</si>
  <si>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</si>
  <si>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</si>
  <si>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</si>
  <si>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</si>
  <si>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</si>
  <si>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</si>
  <si>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</si>
  <si>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</si>
  <si>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</si>
  <si>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</si>
  <si>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</si>
  <si>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</si>
  <si>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</si>
  <si>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</si>
  <si>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</si>
  <si>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</si>
  <si>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</si>
  <si>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</si>
  <si>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</si>
  <si>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</si>
  <si>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</si>
  <si>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</si>
  <si>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</si>
  <si>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</si>
  <si>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</si>
  <si>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</si>
  <si>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</si>
  <si>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</si>
  <si>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</si>
  <si>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</si>
  <si>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</si>
  <si>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</si>
  <si>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</si>
  <si>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</si>
  <si>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</si>
  <si>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</si>
  <si>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</si>
  <si>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</si>
  <si>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</si>
  <si>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</si>
  <si>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</si>
  <si>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</si>
  <si>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</si>
  <si>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</si>
  <si>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</si>
  <si>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</si>
  <si>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</si>
  <si>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</si>
  <si>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</si>
  <si>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</si>
  <si>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</si>
  <si>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</si>
  <si>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</si>
  <si>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</si>
  <si>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</si>
  <si>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</si>
  <si>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</si>
  <si>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</si>
  <si>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</si>
  <si>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</si>
  <si>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</si>
  <si>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</si>
  <si>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</si>
  <si>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</si>
  <si>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</si>
  <si>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</si>
  <si>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</si>
  <si>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</si>
  <si>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</si>
  <si>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</si>
  <si>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</si>
  <si>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</si>
  <si>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</si>
  <si>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</si>
  <si>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</si>
  <si>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</si>
  <si>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</si>
  <si>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</si>
  <si>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</si>
  <si>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</si>
  <si>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</si>
  <si>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</si>
  <si>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</si>
  <si>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</si>
  <si>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</si>
  <si>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</si>
  <si>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</si>
  <si>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</si>
  <si>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</si>
  <si>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</si>
  <si>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</si>
  <si>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</si>
  <si>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</si>
  <si>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</si>
  <si>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</si>
  <si>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</si>
  <si>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</si>
  <si>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</si>
  <si>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</si>
  <si>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</si>
  <si>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</si>
  <si>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</si>
  <si>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</si>
  <si>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</si>
  <si>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</si>
  <si>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</si>
  <si>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</si>
  <si>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</si>
  <si>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</si>
  <si>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</si>
  <si>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</si>
  <si>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</si>
  <si>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</si>
  <si>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</si>
  <si>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</si>
  <si>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</si>
  <si>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</si>
  <si>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</si>
  <si>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</si>
  <si>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</si>
  <si>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</si>
  <si>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</si>
  <si>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</si>
  <si>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</si>
  <si>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</si>
  <si>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</si>
  <si>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</si>
  <si>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</si>
  <si>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</si>
  <si>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</si>
  <si>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</si>
  <si>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</si>
  <si>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</si>
  <si>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</si>
  <si>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</si>
  <si>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</si>
  <si>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</si>
  <si>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</si>
  <si>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</si>
  <si>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</si>
  <si>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</si>
  <si>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</si>
  <si>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</si>
  <si>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</si>
  <si>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</si>
  <si>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</si>
  <si>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</si>
  <si>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</si>
  <si>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</si>
  <si>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</si>
  <si>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</si>
  <si>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</si>
  <si>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</si>
  <si>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</si>
  <si>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</si>
  <si>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</si>
  <si>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</si>
  <si>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</si>
  <si>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</si>
  <si>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</si>
  <si>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</si>
  <si>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</si>
  <si>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</si>
  <si>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</si>
  <si>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</si>
  <si>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</si>
  <si>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</si>
  <si>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</si>
  <si>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</si>
  <si>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</si>
  <si>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</si>
  <si>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</si>
  <si>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</si>
  <si>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</si>
  <si>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</si>
  <si>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</si>
  <si>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</si>
  <si>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</si>
  <si>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</si>
  <si>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</si>
  <si>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</si>
  <si>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</si>
  <si>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</si>
  <si>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</si>
  <si>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</si>
  <si>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</si>
  <si>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</si>
  <si>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</si>
  <si>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</si>
  <si>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</si>
  <si>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</si>
  <si>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</si>
  <si>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</si>
  <si>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</si>
  <si>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</si>
  <si>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</si>
  <si>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</si>
  <si>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</si>
  <si>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</si>
  <si>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</si>
  <si>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</si>
  <si>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</si>
  <si>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</si>
  <si>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</si>
  <si>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</si>
  <si>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</si>
  <si>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</si>
  <si>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</si>
  <si>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</si>
  <si>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</si>
  <si>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</si>
  <si>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</si>
  <si>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</si>
  <si>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</si>
  <si>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</si>
  <si>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</si>
  <si>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</si>
  <si>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</si>
  <si>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</si>
  <si>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</si>
  <si>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</si>
  <si>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</si>
  <si>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</si>
  <si>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</si>
  <si>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</si>
  <si>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</si>
  <si>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</si>
  <si>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</si>
  <si>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</si>
  <si>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</si>
  <si>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</si>
  <si>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</si>
  <si>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</si>
  <si>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</si>
  <si>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</si>
  <si>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</si>
  <si>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</si>
  <si>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</si>
  <si>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</si>
  <si>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</si>
  <si>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</si>
  <si>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</si>
  <si>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</si>
  <si>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</si>
  <si>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</si>
  <si>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</si>
  <si>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</si>
  <si>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</si>
  <si>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</si>
  <si>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</si>
  <si>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</si>
  <si>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</si>
  <si>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</si>
  <si>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</si>
  <si>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</si>
  <si>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</si>
  <si>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</si>
  <si>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</si>
  <si>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</si>
  <si>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</si>
  <si>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</si>
  <si>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</si>
  <si>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</si>
  <si>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</si>
  <si>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</si>
  <si>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</si>
  <si>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</si>
  <si>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</si>
  <si>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</si>
  <si>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</si>
  <si>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</si>
  <si>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</si>
  <si>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</si>
  <si>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</si>
  <si>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</si>
  <si>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</si>
  <si>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</si>
  <si>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</si>
  <si>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</si>
  <si>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</si>
  <si>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</si>
  <si>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</si>
  <si>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</si>
  <si>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</si>
  <si>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</si>
  <si>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</si>
  <si>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</si>
  <si>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</si>
  <si>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</si>
  <si>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</si>
  <si>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</si>
  <si>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</si>
  <si>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</si>
  <si>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</si>
  <si>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</si>
  <si>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</si>
  <si>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</si>
  <si>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</si>
  <si>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</si>
  <si>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</si>
  <si>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</si>
  <si>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</si>
  <si>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</si>
  <si>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</si>
  <si>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</si>
  <si>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</si>
  <si>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</si>
  <si>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</si>
  <si>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</si>
  <si>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</si>
  <si>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</si>
  <si>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</si>
  <si>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</si>
  <si>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</si>
  <si>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</si>
  <si>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</si>
  <si>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</si>
  <si>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</si>
  <si>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</si>
  <si>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</si>
  <si>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</si>
  <si>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</si>
  <si>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</si>
  <si>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</si>
  <si>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</si>
  <si>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</si>
  <si>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</si>
  <si>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</si>
  <si>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</si>
  <si>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</si>
  <si>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</si>
  <si>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</si>
  <si>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</si>
  <si>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</si>
  <si>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</si>
  <si>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</si>
  <si>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</si>
  <si>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</si>
  <si>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</si>
  <si>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</si>
  <si>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</si>
  <si>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</si>
  <si>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</si>
  <si>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</si>
  <si>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</si>
  <si>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</si>
  <si>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</si>
  <si>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</si>
  <si>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</si>
  <si>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</si>
  <si>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</si>
  <si>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</si>
  <si>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</si>
  <si>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</si>
  <si>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</si>
  <si>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</si>
  <si>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</si>
  <si>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</si>
  <si>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</si>
  <si>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</si>
  <si>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</si>
  <si>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</si>
  <si>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</si>
  <si>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</si>
  <si>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</si>
  <si>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</si>
  <si>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</si>
  <si>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</si>
  <si>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</si>
  <si>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</si>
  <si>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</si>
  <si>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</si>
  <si>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</si>
  <si>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</si>
  <si>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</si>
  <si>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</si>
  <si>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</si>
  <si>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</si>
  <si>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</si>
  <si>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</si>
  <si>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</si>
  <si>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</si>
  <si>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</si>
  <si>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</si>
  <si>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</si>
  <si>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</si>
  <si>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</si>
  <si>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</si>
  <si>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</si>
  <si>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</si>
  <si>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</si>
  <si>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</si>
  <si>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</si>
  <si>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</si>
  <si>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</si>
  <si>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</si>
  <si>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</si>
  <si>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</si>
  <si>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</si>
  <si>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</si>
  <si>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</si>
  <si>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</si>
  <si>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</si>
  <si>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</si>
  <si>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</si>
  <si>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</si>
  <si>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</si>
  <si>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</si>
  <si>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</si>
  <si>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</si>
  <si>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</si>
  <si>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</si>
  <si>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</si>
  <si>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</si>
  <si>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</si>
  <si>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</si>
  <si>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</si>
  <si>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</si>
  <si>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</si>
  <si>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</si>
  <si>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</si>
  <si>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</si>
  <si>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</si>
  <si>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</si>
  <si>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</si>
  <si>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</si>
  <si>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</si>
  <si>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</si>
  <si>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</si>
  <si>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</si>
  <si>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</si>
  <si>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</si>
  <si>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</si>
  <si>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</si>
  <si>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</si>
  <si>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</si>
  <si>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</si>
  <si>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</si>
  <si>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</si>
  <si>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</si>
  <si>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</si>
  <si>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</si>
  <si>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</si>
  <si>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</si>
  <si>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</si>
  <si>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</si>
  <si>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</si>
  <si>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</si>
  <si>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</si>
  <si>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</si>
  <si>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</si>
  <si>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</si>
  <si>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</si>
  <si>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</si>
  <si>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</si>
  <si>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</si>
  <si>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</si>
  <si>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</si>
  <si>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</si>
  <si>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</si>
  <si>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</si>
  <si>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</si>
  <si>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</si>
  <si>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</si>
  <si>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</si>
  <si>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</si>
  <si>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</si>
  <si>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</si>
  <si>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</si>
  <si>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</si>
  <si>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</si>
  <si>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</si>
  <si>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</si>
  <si>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</si>
  <si>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</si>
  <si>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</si>
  <si>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</si>
  <si>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</si>
  <si>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</si>
  <si>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</si>
  <si>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</si>
  <si>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</si>
  <si>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</si>
  <si>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</si>
  <si>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</si>
  <si>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</si>
  <si>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</si>
  <si>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</si>
  <si>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</si>
  <si>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</si>
  <si>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</si>
  <si>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</si>
  <si>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</si>
  <si>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</si>
  <si>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</si>
  <si>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</si>
  <si>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</si>
  <si>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</si>
  <si>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</si>
  <si>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</si>
  <si>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</si>
  <si>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</si>
  <si>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</si>
  <si>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</si>
  <si>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</si>
  <si>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</si>
  <si>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</si>
  <si>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</si>
  <si>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</si>
  <si>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</si>
  <si>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</si>
  <si>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</si>
  <si>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</si>
  <si>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</si>
  <si>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</si>
  <si>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</si>
  <si>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</si>
  <si>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</si>
  <si>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</si>
  <si>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</si>
  <si>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</si>
  <si>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</si>
  <si>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</si>
  <si>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</si>
  <si>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</si>
  <si>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</si>
  <si>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</si>
  <si>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</si>
  <si>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</si>
  <si>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</si>
  <si>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</si>
  <si>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</si>
  <si>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</si>
  <si>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</si>
  <si>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</si>
  <si>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</si>
  <si>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</si>
  <si>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</si>
  <si>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</si>
  <si>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</si>
  <si>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</si>
  <si>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</si>
  <si>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</si>
  <si>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</si>
  <si>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</si>
  <si>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</si>
  <si>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</si>
  <si>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</si>
  <si>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</si>
  <si>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</si>
  <si>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</si>
  <si>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</si>
  <si>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</si>
  <si>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</si>
  <si>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</si>
  <si>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</si>
  <si>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</si>
  <si>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</si>
  <si>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</si>
  <si>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</si>
  <si>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</si>
  <si>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</si>
  <si>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</si>
  <si>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</si>
  <si>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</si>
  <si>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</si>
  <si>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</si>
  <si>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</si>
  <si>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</si>
  <si>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</si>
  <si>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</si>
  <si>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</si>
  <si>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</si>
  <si>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</si>
  <si>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</si>
  <si>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</si>
  <si>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</si>
  <si>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</si>
  <si>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</si>
  <si>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</si>
  <si>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</si>
  <si>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</si>
  <si>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</si>
  <si>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</si>
  <si>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</si>
  <si>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</si>
  <si>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</si>
  <si>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</si>
  <si>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</si>
  <si>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</si>
  <si>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</si>
  <si>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</si>
  <si>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</si>
  <si>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</si>
  <si>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</si>
  <si>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</si>
  <si>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</si>
  <si>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</si>
  <si>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</si>
  <si>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</si>
  <si>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</si>
  <si>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</si>
  <si>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</si>
  <si>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</si>
  <si>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</si>
  <si>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</si>
  <si>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</si>
  <si>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</si>
  <si>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</si>
  <si>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</si>
  <si>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</si>
  <si>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</si>
  <si>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</si>
  <si>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</si>
  <si>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</si>
  <si>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</si>
  <si>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</si>
  <si>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</si>
  <si>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</si>
  <si>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</si>
  <si>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</si>
  <si>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</si>
  <si>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</si>
  <si>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</si>
  <si>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</si>
  <si>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</si>
  <si>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</si>
  <si>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</si>
  <si>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</si>
  <si>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</si>
  <si>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</si>
  <si>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</si>
  <si>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</si>
  <si>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</si>
  <si>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</si>
  <si>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</si>
  <si>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</si>
  <si>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</si>
  <si>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</si>
  <si>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</si>
  <si>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</si>
  <si>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</si>
  <si>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</si>
  <si>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</si>
  <si>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</si>
  <si>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</si>
  <si>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</si>
  <si>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</si>
  <si>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</si>
  <si>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</si>
  <si>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</si>
  <si>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</si>
  <si>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</si>
  <si>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</si>
  <si>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</si>
  <si>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</si>
  <si>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</si>
  <si>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</si>
  <si>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</si>
  <si>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</si>
  <si>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</si>
  <si>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</si>
  <si>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</si>
  <si>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</si>
  <si>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</si>
  <si>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</si>
  <si>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</si>
  <si>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</si>
  <si>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</si>
  <si>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</si>
  <si>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</si>
  <si>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</si>
  <si>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</si>
  <si>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</si>
  <si>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</si>
  <si>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</si>
  <si>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</si>
  <si>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</si>
  <si>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</si>
  <si>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</si>
  <si>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</si>
  <si>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</si>
  <si>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</si>
  <si>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</si>
  <si>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</si>
  <si>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</si>
  <si>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</si>
  <si>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</si>
  <si>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</si>
  <si>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</si>
  <si>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</si>
  <si>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</si>
  <si>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</si>
  <si>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</si>
  <si>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</si>
  <si>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</si>
  <si>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</si>
  <si>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</si>
  <si>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</si>
  <si>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</si>
  <si>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</si>
  <si>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</si>
  <si>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</si>
  <si>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</si>
  <si>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</si>
  <si>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</si>
  <si>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</si>
  <si>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</si>
  <si>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</si>
  <si>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</si>
  <si>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</si>
  <si>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</si>
  <si>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</si>
  <si>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</si>
  <si>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</si>
  <si>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</si>
  <si>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</si>
  <si>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</si>
  <si>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</si>
  <si>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</si>
  <si>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</si>
  <si>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</si>
  <si>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</si>
  <si>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</si>
  <si>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</si>
  <si>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</si>
  <si>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</si>
  <si>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</si>
  <si>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</si>
  <si>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</si>
  <si>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</si>
  <si>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</si>
  <si>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</si>
  <si>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</si>
  <si>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</si>
  <si>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</si>
  <si>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</si>
  <si>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</si>
  <si>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</si>
  <si>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</si>
  <si>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</si>
  <si>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</si>
  <si>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</si>
  <si>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</si>
  <si>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</si>
  <si>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</si>
  <si>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</si>
  <si>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</si>
  <si>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</si>
  <si>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</si>
  <si>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</si>
  <si>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</si>
  <si>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</si>
  <si>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</si>
  <si>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</si>
  <si>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</si>
  <si>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</si>
  <si>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</si>
  <si>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</si>
  <si>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</si>
  <si>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</si>
  <si>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</si>
  <si>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</si>
  <si>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</si>
  <si>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</si>
  <si>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</si>
  <si>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</si>
  <si>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</si>
  <si>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</si>
  <si>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</si>
  <si>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</si>
  <si>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</si>
  <si>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</si>
  <si>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</si>
  <si>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</si>
  <si>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</si>
  <si>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</si>
  <si>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</si>
  <si>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</si>
  <si>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</si>
  <si>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</si>
  <si>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</si>
  <si>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</si>
  <si>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</si>
  <si>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</si>
  <si>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</si>
  <si>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</si>
  <si>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</si>
  <si>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</si>
  <si>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</si>
  <si>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</si>
  <si>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</si>
  <si>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</si>
  <si>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</si>
  <si>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</si>
  <si>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</si>
  <si>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</si>
  <si>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</si>
  <si>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</si>
  <si>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</si>
  <si>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</si>
  <si>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</si>
  <si>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</si>
  <si>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</si>
  <si>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</si>
  <si>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</si>
  <si>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</si>
  <si>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</si>
  <si>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</si>
  <si>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</si>
  <si>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</si>
  <si>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</si>
  <si>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</si>
  <si>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</si>
  <si>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</si>
  <si>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</si>
  <si>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</si>
  <si>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</si>
  <si>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</si>
  <si>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</si>
  <si>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</si>
  <si>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</si>
  <si>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</si>
  <si>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</si>
  <si>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</si>
  <si>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</si>
  <si>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</si>
  <si>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</si>
  <si>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</si>
  <si>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</si>
  <si>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</si>
  <si>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</si>
  <si>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</si>
  <si>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</si>
  <si>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</si>
  <si>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</si>
  <si>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</si>
  <si>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</si>
  <si>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</si>
  <si>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</si>
  <si>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</si>
  <si>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</si>
  <si>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</si>
  <si>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</si>
  <si>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</si>
  <si>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</si>
  <si>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</si>
  <si>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</si>
  <si>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</si>
  <si>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</si>
  <si>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</si>
  <si>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</si>
  <si>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</si>
  <si>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</si>
  <si>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</si>
  <si>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</si>
  <si>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</si>
  <si>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</si>
  <si>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</si>
  <si>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</si>
  <si>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</si>
  <si>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</si>
  <si>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</si>
  <si>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</si>
  <si>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</si>
  <si>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</si>
  <si>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</si>
  <si>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</si>
  <si>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</si>
  <si>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</si>
  <si>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</si>
  <si>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</si>
  <si>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</si>
  <si>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</si>
  <si>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</si>
  <si>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</si>
  <si>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</si>
  <si>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</si>
  <si>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</si>
  <si>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</si>
  <si>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</si>
  <si>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</si>
  <si>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</si>
  <si>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</si>
  <si>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</si>
  <si>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</si>
  <si>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</si>
  <si>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</si>
  <si>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</si>
  <si>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</si>
  <si>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</si>
  <si>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</si>
  <si>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</si>
  <si>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</si>
  <si>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</si>
  <si>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</si>
  <si>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</si>
  <si>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</si>
  <si>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</si>
  <si>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</si>
  <si>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</si>
  <si>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</si>
  <si>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</si>
  <si>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</si>
  <si>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</si>
  <si>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</si>
  <si>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</si>
  <si>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</si>
  <si>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</si>
  <si>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</si>
  <si>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</si>
  <si>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</si>
  <si>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</si>
  <si>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</si>
  <si>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</si>
  <si>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</si>
  <si>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</si>
  <si>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</si>
  <si>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</si>
  <si>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</si>
  <si>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</si>
  <si>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</si>
  <si>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</si>
  <si>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</si>
  <si>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</si>
  <si>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</si>
  <si>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</si>
  <si>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</si>
  <si>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</si>
  <si>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</si>
  <si>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</si>
  <si>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</si>
  <si>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</si>
  <si>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</si>
  <si>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</si>
  <si>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</si>
  <si>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</si>
  <si>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</si>
  <si>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</si>
  <si>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</si>
  <si>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</si>
  <si>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</si>
  <si>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</si>
  <si>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</si>
  <si>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</si>
  <si>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</si>
  <si>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</si>
  <si>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</si>
  <si>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</si>
  <si>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</si>
  <si>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</si>
  <si>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</si>
  <si>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</si>
  <si>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</si>
  <si>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</si>
  <si>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</si>
  <si>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</si>
  <si>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</si>
  <si>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</si>
  <si>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</si>
  <si>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</si>
  <si>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</si>
  <si>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</si>
  <si>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</si>
  <si>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</si>
  <si>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</si>
  <si>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</si>
  <si>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</si>
  <si>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</si>
  <si>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</si>
  <si>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</si>
  <si>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</si>
  <si>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</si>
  <si>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</si>
  <si>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</si>
  <si>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</si>
  <si>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</si>
  <si>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</si>
  <si>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</si>
  <si>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</si>
  <si>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</si>
  <si>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</si>
  <si>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</si>
  <si>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</si>
  <si>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</si>
  <si>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</si>
  <si>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</si>
  <si>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</si>
  <si>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</si>
  <si>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</si>
  <si>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</si>
  <si>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</si>
  <si>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</si>
  <si>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</si>
  <si>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</si>
  <si>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</si>
  <si>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</si>
  <si>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</si>
  <si>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</si>
  <si>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</si>
  <si>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</si>
  <si>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</si>
  <si>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</si>
  <si>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</si>
  <si>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</si>
  <si>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</si>
  <si>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</si>
  <si>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</si>
  <si>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</si>
  <si>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</si>
  <si>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</si>
  <si>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</si>
  <si>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</si>
  <si>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</si>
  <si>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</si>
  <si>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</si>
  <si>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</si>
  <si>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</si>
  <si>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</si>
  <si>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</si>
  <si>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</si>
  <si>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</si>
  <si>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</si>
  <si>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</si>
  <si>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</si>
  <si>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</si>
  <si>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</si>
  <si>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</si>
  <si>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</si>
  <si>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</si>
  <si>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</si>
  <si>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</si>
  <si>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</si>
  <si>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</si>
  <si>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</si>
  <si>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</si>
  <si>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</si>
  <si>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</si>
  <si>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</si>
  <si>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</si>
  <si>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</si>
  <si>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</si>
  <si>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</si>
  <si>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</si>
  <si>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</si>
  <si>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</si>
  <si>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</si>
  <si>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</si>
  <si>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</si>
  <si>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</si>
  <si>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</si>
  <si>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</si>
  <si>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</si>
  <si>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</si>
  <si>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</si>
  <si>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</si>
  <si>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</si>
  <si>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</si>
  <si>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</si>
  <si>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</si>
  <si>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</si>
  <si>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</si>
  <si>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</si>
  <si>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</si>
  <si>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</si>
  <si>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</si>
  <si>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</si>
  <si>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</si>
  <si>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</si>
  <si>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</si>
  <si>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</si>
  <si>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</si>
  <si>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</si>
  <si>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</si>
  <si>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</si>
  <si>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</si>
  <si>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</si>
  <si>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</si>
  <si>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</si>
  <si>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</si>
  <si>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</si>
  <si>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</si>
  <si>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</si>
  <si>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</si>
  <si>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</si>
  <si>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</si>
  <si>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</si>
  <si>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</si>
  <si>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</si>
  <si>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</si>
  <si>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</si>
  <si>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</si>
  <si>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</si>
  <si>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</si>
  <si>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</si>
  <si>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</si>
  <si>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</si>
  <si>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</si>
  <si>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</si>
  <si>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</si>
  <si>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</si>
  <si>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</si>
  <si>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</si>
  <si>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</si>
  <si>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</si>
  <si>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</si>
  <si>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</si>
  <si>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</si>
  <si>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</si>
  <si>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</si>
  <si>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</si>
  <si>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</si>
  <si>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</si>
  <si>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</si>
  <si>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</si>
  <si>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</si>
  <si>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</si>
  <si>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</si>
  <si>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</si>
  <si>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</si>
  <si>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</si>
  <si>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</si>
  <si>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</si>
  <si>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</si>
  <si>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</si>
  <si>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</si>
  <si>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</si>
  <si>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</si>
  <si>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</si>
  <si>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</si>
  <si>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</si>
  <si>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</si>
  <si>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</si>
  <si>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</si>
  <si>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</si>
  <si>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</si>
  <si>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</si>
  <si>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</si>
  <si>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</si>
  <si>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</si>
  <si>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</si>
  <si>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</si>
  <si>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</si>
  <si>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</si>
  <si>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</si>
  <si>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</si>
  <si>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</si>
  <si>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</si>
  <si>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</si>
  <si>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</si>
  <si>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</si>
  <si>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</si>
  <si>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</si>
  <si>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</si>
  <si>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</si>
  <si>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</si>
  <si>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</si>
  <si>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</si>
  <si>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</si>
  <si>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</si>
  <si>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</si>
  <si>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</si>
  <si>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</si>
  <si>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</si>
  <si>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</si>
  <si>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</si>
  <si>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</si>
  <si>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</si>
  <si>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</si>
  <si>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</si>
  <si>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</si>
  <si>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</si>
  <si>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</si>
  <si>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</si>
  <si>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</si>
  <si>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</si>
  <si>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</si>
  <si>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</si>
  <si>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</si>
  <si>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</si>
  <si>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</si>
  <si>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</si>
  <si>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</si>
  <si>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</si>
  <si>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</si>
  <si>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</si>
  <si>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</si>
  <si>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</si>
  <si>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</si>
  <si>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</si>
  <si>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</si>
  <si>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</si>
  <si>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</si>
  <si>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</si>
  <si>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</si>
  <si>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</si>
  <si>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</si>
  <si>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</si>
  <si>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</si>
  <si>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</si>
  <si>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</si>
  <si>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</si>
  <si>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</si>
  <si>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</si>
  <si>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</si>
  <si>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</si>
  <si>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</si>
  <si>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</si>
  <si>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</si>
  <si>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</si>
  <si>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</si>
  <si>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</si>
  <si>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</si>
  <si>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</si>
  <si>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</si>
  <si>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</si>
  <si>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</si>
  <si>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</si>
  <si>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</si>
  <si>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</si>
  <si>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</si>
  <si>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</si>
  <si>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</si>
  <si>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</si>
  <si>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</si>
  <si>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</si>
  <si>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</si>
  <si>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</si>
  <si>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</si>
  <si>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</si>
  <si>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</si>
  <si>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</si>
  <si>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</si>
  <si>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</si>
  <si>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</si>
  <si>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</si>
  <si>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</si>
  <si>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</si>
  <si>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</si>
  <si>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</si>
  <si>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</si>
  <si>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</si>
  <si>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</si>
  <si>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</si>
  <si>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</si>
  <si>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</si>
  <si>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</si>
  <si>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</si>
  <si>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</si>
  <si>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</si>
  <si>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</si>
  <si>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</si>
  <si>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</si>
  <si>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</si>
  <si>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</si>
  <si>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</si>
  <si>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</si>
  <si>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</si>
  <si>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</si>
  <si>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</si>
  <si>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</si>
  <si>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</si>
  <si>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</si>
  <si>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</si>
  <si>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</si>
  <si>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</si>
  <si>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</si>
  <si>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</si>
  <si>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</si>
  <si>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</si>
  <si>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</si>
  <si>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</si>
  <si>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</si>
  <si>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</si>
  <si>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</si>
  <si>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</si>
  <si>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</si>
  <si>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</si>
  <si>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</si>
  <si>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</si>
  <si>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</si>
  <si>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</si>
  <si>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</si>
  <si>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</si>
  <si>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</si>
  <si>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</si>
  <si>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</si>
  <si>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</si>
  <si>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</si>
  <si>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</si>
  <si>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</si>
  <si>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</si>
  <si>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</si>
  <si>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</si>
  <si>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</si>
  <si>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</si>
  <si>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</si>
  <si>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</si>
  <si>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</si>
  <si>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</si>
  <si>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</si>
  <si>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</si>
  <si>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</si>
  <si>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</si>
  <si>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</si>
  <si>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</si>
  <si>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</si>
  <si>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</si>
  <si>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</si>
  <si>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</si>
  <si>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</si>
  <si>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</si>
  <si>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</si>
  <si>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</si>
  <si>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</si>
  <si>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</si>
  <si>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</si>
  <si>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</si>
  <si>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</si>
  <si>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</si>
  <si>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</si>
  <si>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</si>
  <si>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</si>
  <si>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</si>
  <si>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</si>
  <si>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</si>
  <si>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</si>
  <si>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</si>
  <si>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</si>
  <si>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</si>
  <si>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</si>
  <si>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</si>
  <si>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</si>
  <si>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</si>
  <si>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</si>
  <si>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</si>
  <si>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</si>
  <si>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</si>
  <si>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</si>
  <si>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</si>
  <si>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</si>
  <si>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</si>
  <si>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</si>
  <si>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</si>
  <si>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</si>
  <si>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</si>
  <si>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</si>
  <si>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</si>
  <si>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</si>
  <si>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</si>
  <si>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</si>
  <si>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</si>
  <si>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</si>
  <si>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</si>
  <si>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</si>
  <si>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</si>
  <si>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</si>
  <si>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</si>
  <si>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</si>
  <si>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</si>
  <si>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</si>
  <si>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</si>
  <si>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</si>
  <si>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</si>
  <si>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</si>
  <si>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</si>
  <si>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</si>
  <si>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</si>
  <si>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</si>
  <si>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</si>
  <si>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</si>
  <si>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</si>
  <si>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</si>
  <si>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</si>
  <si>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</si>
  <si>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</si>
  <si>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</si>
  <si>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</si>
  <si>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</si>
  <si>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</si>
  <si>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</si>
  <si>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</si>
  <si>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</si>
  <si>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</si>
  <si>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</si>
  <si>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</si>
  <si>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</si>
  <si>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</si>
  <si>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</si>
  <si>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</si>
  <si>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</si>
  <si>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</si>
  <si>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</si>
  <si>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</si>
  <si>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</si>
  <si>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</si>
  <si>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</si>
  <si>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</si>
  <si>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</si>
  <si>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</si>
  <si>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</si>
  <si>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</si>
  <si>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</si>
  <si>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</si>
  <si>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</si>
  <si>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</si>
  <si>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</si>
  <si>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</si>
  <si>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</si>
  <si>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</si>
  <si>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</si>
  <si>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</si>
  <si>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</si>
  <si>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</si>
  <si>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</si>
  <si>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</si>
  <si>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</si>
  <si>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</si>
  <si>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</si>
  <si>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</si>
  <si>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</si>
  <si>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</si>
  <si>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</si>
  <si>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</si>
  <si>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</si>
  <si>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</si>
  <si>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</si>
  <si>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</si>
  <si>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</si>
  <si>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</si>
  <si>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</si>
  <si>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</si>
  <si>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</si>
  <si>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</si>
  <si>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</si>
  <si>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</si>
  <si>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</si>
  <si>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</si>
  <si>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</si>
  <si>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</si>
  <si>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</si>
  <si>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</si>
  <si>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</si>
  <si>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</si>
  <si>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</si>
  <si>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</si>
  <si>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</si>
  <si>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</si>
  <si>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</si>
  <si>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</si>
  <si>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</si>
  <si>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</si>
  <si>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</si>
  <si>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</si>
  <si>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</si>
  <si>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</si>
  <si>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</si>
  <si>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</si>
  <si>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</si>
  <si>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</si>
  <si>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</si>
  <si>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</si>
  <si>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</si>
  <si>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</si>
  <si>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</si>
  <si>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</si>
  <si>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</si>
  <si>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</si>
  <si>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</si>
  <si>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</si>
  <si>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</si>
  <si>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</si>
  <si>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</si>
  <si>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</si>
  <si>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</si>
  <si>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</si>
  <si>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</si>
  <si>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</si>
  <si>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</si>
  <si>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</si>
  <si>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</si>
  <si>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</si>
  <si>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</si>
  <si>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</si>
  <si>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</si>
  <si>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</si>
  <si>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</si>
  <si>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</si>
  <si>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</si>
  <si>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</si>
  <si>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</si>
  <si>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</si>
  <si>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</si>
  <si>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</si>
  <si>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</si>
  <si>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</si>
  <si>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</si>
  <si>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</si>
  <si>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</si>
  <si>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</si>
  <si>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</si>
  <si>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</si>
  <si>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</si>
  <si>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</si>
  <si>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</si>
  <si>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</si>
  <si>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</si>
  <si>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</si>
  <si>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</si>
  <si>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</si>
  <si>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</si>
  <si>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</si>
  <si>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</si>
  <si>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</si>
  <si>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</si>
  <si>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</si>
  <si>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</si>
  <si>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</si>
  <si>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</si>
  <si>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</si>
  <si>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</si>
  <si>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</si>
  <si>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</si>
  <si>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</si>
  <si>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</si>
  <si>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</si>
  <si>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</si>
  <si>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</si>
  <si>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</si>
  <si>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</si>
  <si>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</si>
  <si>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</si>
  <si>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</si>
  <si>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</si>
  <si>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</si>
  <si>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</si>
  <si>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</si>
  <si>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</si>
  <si>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</si>
  <si>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</si>
  <si>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</si>
  <si>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</si>
  <si>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</si>
  <si>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</si>
  <si>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</si>
  <si>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</si>
  <si>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</si>
  <si>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</si>
  <si>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</si>
  <si>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</si>
  <si>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</si>
  <si>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</si>
  <si>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</si>
  <si>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</si>
  <si>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</si>
  <si>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</si>
  <si>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</si>
  <si>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</si>
  <si>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</si>
  <si>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</si>
  <si>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</si>
  <si>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</si>
  <si>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</si>
  <si>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</si>
  <si>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</si>
  <si>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</si>
  <si>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</si>
  <si>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</si>
  <si>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</si>
  <si>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</si>
  <si>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</si>
  <si>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</si>
  <si>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</si>
  <si>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</si>
  <si>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</si>
  <si>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</si>
  <si>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</si>
  <si>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</si>
  <si>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</si>
  <si>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</si>
  <si>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</si>
  <si>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</si>
  <si>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</si>
  <si>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</si>
  <si>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</si>
  <si>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</si>
  <si>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</si>
  <si>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</si>
  <si>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</si>
  <si>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</si>
  <si>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</si>
  <si>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</si>
  <si>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</si>
  <si>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</si>
  <si>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</si>
  <si>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</si>
  <si>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</si>
  <si>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</si>
  <si>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</si>
  <si>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</si>
  <si>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</si>
  <si>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</si>
  <si>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</si>
  <si>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</si>
  <si>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</si>
  <si>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</si>
  <si>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</si>
  <si>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</si>
  <si>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</si>
  <si>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</si>
  <si>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</si>
  <si>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</si>
  <si>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</si>
  <si>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</si>
  <si>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</si>
  <si>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</si>
  <si>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</si>
  <si>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</si>
  <si>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</si>
  <si>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</si>
  <si>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</si>
  <si>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</si>
  <si>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</si>
  <si>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</si>
  <si>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</si>
  <si>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</si>
  <si>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</si>
  <si>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</si>
  <si>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</si>
  <si>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</si>
  <si>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</si>
  <si>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</si>
  <si>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</si>
  <si>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</si>
  <si>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</si>
  <si>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</si>
  <si>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</si>
  <si>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</si>
  <si>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</si>
  <si>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</si>
  <si>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</si>
  <si>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</si>
  <si>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</si>
  <si>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</si>
  <si>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</si>
  <si>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</si>
  <si>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</si>
  <si>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</si>
  <si>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</si>
  <si>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</si>
  <si>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</si>
  <si>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</si>
  <si>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</si>
  <si>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</si>
  <si>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</si>
  <si>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</si>
  <si>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</si>
  <si>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</si>
  <si>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</si>
  <si>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</si>
  <si>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</si>
  <si>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</si>
  <si>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</si>
  <si>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</si>
  <si>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</si>
  <si>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</si>
  <si>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</si>
  <si>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</si>
  <si>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</si>
  <si>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</si>
  <si>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</si>
  <si>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</si>
  <si>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</si>
  <si>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</si>
  <si>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</si>
  <si>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</si>
  <si>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</si>
  <si>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</si>
  <si>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</si>
  <si>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</si>
  <si>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</si>
  <si>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</si>
  <si>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</si>
  <si>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</si>
  <si>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</si>
  <si>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</si>
  <si>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</si>
  <si>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</si>
  <si>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</si>
  <si>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</si>
  <si>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</si>
  <si>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</si>
  <si>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</si>
  <si>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</si>
  <si>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</si>
  <si>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</si>
  <si>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</si>
  <si>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</si>
  <si>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</si>
  <si>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</si>
  <si>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</si>
  <si>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</si>
  <si>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</si>
  <si>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</si>
  <si>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</si>
  <si>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</si>
  <si>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</si>
  <si>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</si>
  <si>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</si>
  <si>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</si>
  <si>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</si>
  <si>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</si>
  <si>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</si>
  <si>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</si>
  <si>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</si>
  <si>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</si>
  <si>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</si>
  <si>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</si>
  <si>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</si>
  <si>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</si>
  <si>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</si>
  <si>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</si>
  <si>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</si>
  <si>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</si>
  <si>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</si>
  <si>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</si>
  <si>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</si>
  <si>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</si>
  <si>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</si>
  <si>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</si>
  <si>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</si>
  <si>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</si>
  <si>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</si>
  <si>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</si>
  <si>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</si>
  <si>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</si>
  <si>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</si>
  <si>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</si>
  <si>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</si>
  <si>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</si>
  <si>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</si>
  <si>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</si>
  <si>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</si>
  <si>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</si>
  <si>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</si>
  <si>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</si>
  <si>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</si>
  <si>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</si>
  <si>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</si>
  <si>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</si>
  <si>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</si>
  <si>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</si>
  <si>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</si>
  <si>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</si>
  <si>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</si>
  <si>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</si>
  <si>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</si>
  <si>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</si>
  <si>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</si>
  <si>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</si>
  <si>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</si>
  <si>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</si>
  <si>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</si>
  <si>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</si>
  <si>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</si>
  <si>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</si>
  <si>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</si>
  <si>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</si>
  <si>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</si>
  <si>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</si>
  <si>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</si>
  <si>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</si>
  <si>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</si>
  <si>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</si>
  <si>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</si>
  <si>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</si>
  <si>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</si>
  <si>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</si>
  <si>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</si>
  <si>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</si>
  <si>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</si>
  <si>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</si>
  <si>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</si>
  <si>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</si>
  <si>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</si>
  <si>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</si>
  <si>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</si>
  <si>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</si>
  <si>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</si>
  <si>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</si>
  <si>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</si>
  <si>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</si>
  <si>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</si>
  <si>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</si>
  <si>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</si>
  <si>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</si>
  <si>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</si>
  <si>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</si>
  <si>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</si>
  <si>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</si>
  <si>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</si>
  <si>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</si>
  <si>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</si>
  <si>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</si>
  <si>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</si>
  <si>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</si>
  <si>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</si>
  <si>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</si>
  <si>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</si>
  <si>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</si>
  <si>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</si>
  <si>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</si>
  <si>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</si>
  <si>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</si>
  <si>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</si>
  <si>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</si>
  <si>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</si>
  <si>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</si>
  <si>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</si>
  <si>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</si>
  <si>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</si>
  <si>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</si>
  <si>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</si>
  <si>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</si>
  <si>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</si>
  <si>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</si>
  <si>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</si>
  <si>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</si>
  <si>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</si>
  <si>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</si>
  <si>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</si>
  <si>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</si>
  <si>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</si>
  <si>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</si>
  <si>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</si>
  <si>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</si>
  <si>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</si>
  <si>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</si>
  <si>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</si>
  <si>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</si>
  <si>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</si>
  <si>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</si>
  <si>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</si>
  <si>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</si>
  <si>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</si>
  <si>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</si>
  <si>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</si>
  <si>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</si>
  <si>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</si>
  <si>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</si>
  <si>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</si>
  <si>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</si>
  <si>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</si>
  <si>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</si>
  <si>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</si>
  <si>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</si>
  <si>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</si>
  <si>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</si>
  <si>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</si>
  <si>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</si>
  <si>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</si>
  <si>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</si>
  <si>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</si>
  <si>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</si>
  <si>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</si>
  <si>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</si>
  <si>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</si>
  <si>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</si>
  <si>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</si>
  <si>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</si>
  <si>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</si>
  <si>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</si>
  <si>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</si>
  <si>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</si>
  <si>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</si>
  <si>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</si>
  <si>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</si>
  <si>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</si>
  <si>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</si>
  <si>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</si>
  <si>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</si>
  <si>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</si>
  <si>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</si>
  <si>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</si>
  <si>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</si>
  <si>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</si>
  <si>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</si>
  <si>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</si>
  <si>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</si>
  <si>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</si>
  <si>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</si>
  <si>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</si>
  <si>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</si>
  <si>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</si>
  <si>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</si>
  <si>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</si>
  <si>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</si>
  <si>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</si>
  <si>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</si>
  <si>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</si>
  <si>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</si>
  <si>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</si>
  <si>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</si>
  <si>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</si>
  <si>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</si>
  <si>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</si>
  <si>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</si>
  <si>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</si>
  <si>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</si>
  <si>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</si>
  <si>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</si>
  <si>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</si>
  <si>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</si>
  <si>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</si>
  <si>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</si>
  <si>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</si>
  <si>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</si>
  <si>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</si>
  <si>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</si>
  <si>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</si>
  <si>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</si>
  <si>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</si>
  <si>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</si>
  <si>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</si>
  <si>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</si>
  <si>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</si>
  <si>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</si>
  <si>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</si>
  <si>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</si>
  <si>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</si>
  <si>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</si>
  <si>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</si>
  <si>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</si>
  <si>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</si>
  <si>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</si>
  <si>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</si>
  <si>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</si>
  <si>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</si>
  <si>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</si>
  <si>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</si>
  <si>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</si>
  <si>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</si>
  <si>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</si>
  <si>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</si>
  <si>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</si>
  <si>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</si>
  <si>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</si>
  <si>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</si>
  <si>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</si>
  <si>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</si>
  <si>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</si>
  <si>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</si>
  <si>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</si>
  <si>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</si>
  <si>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</si>
  <si>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</si>
  <si>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</si>
  <si>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</si>
  <si>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</si>
  <si>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</si>
  <si>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</si>
  <si>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</si>
  <si>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</si>
  <si>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</si>
  <si>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</si>
  <si>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</si>
  <si>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</si>
  <si>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</si>
  <si>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</si>
  <si>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</si>
  <si>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</si>
  <si>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</si>
  <si>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</si>
  <si>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</si>
  <si>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</si>
  <si>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</si>
  <si>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</si>
  <si>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</si>
  <si>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</si>
  <si>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</si>
  <si>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</si>
  <si>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</si>
  <si>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</si>
  <si>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</si>
  <si>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</si>
  <si>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</si>
  <si>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</si>
  <si>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</si>
  <si>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</si>
  <si>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</si>
  <si>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</si>
  <si>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</si>
  <si>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</si>
  <si>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</si>
  <si>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</si>
  <si>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</si>
  <si>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</si>
  <si>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</si>
  <si>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</si>
  <si>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</si>
  <si>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</si>
  <si>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</si>
  <si>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</si>
  <si>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</si>
  <si>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</si>
  <si>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</si>
  <si>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</si>
  <si>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</si>
  <si>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</si>
  <si>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</si>
  <si>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</si>
  <si>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</si>
  <si>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</si>
  <si>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</si>
  <si>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</si>
  <si>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</si>
  <si>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</si>
  <si>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</si>
  <si>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</si>
  <si>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</si>
  <si>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</si>
  <si>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</si>
  <si>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</si>
  <si>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</si>
  <si>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</si>
  <si>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</si>
  <si>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</si>
  <si>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</si>
  <si>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</si>
  <si>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</si>
  <si>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</si>
  <si>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</si>
  <si>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</si>
  <si>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</si>
  <si>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</si>
  <si>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</si>
  <si>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</si>
  <si>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</si>
  <si>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</si>
  <si>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</si>
  <si>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</si>
  <si>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</si>
  <si>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</si>
  <si>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</si>
  <si>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</si>
  <si>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</si>
  <si>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</si>
  <si>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</si>
  <si>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</si>
  <si>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</si>
  <si>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</si>
  <si>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</si>
  <si>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</si>
  <si>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</si>
  <si>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</si>
  <si>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</si>
  <si>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</si>
  <si>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</si>
  <si>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</si>
  <si>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</si>
  <si>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</si>
  <si>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</si>
  <si>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</si>
  <si>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</si>
  <si>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</si>
  <si>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</si>
  <si>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</si>
  <si>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</si>
  <si>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</si>
  <si>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</si>
  <si>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</si>
  <si>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</si>
  <si>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</si>
  <si>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</si>
  <si>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</si>
  <si>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</si>
  <si>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</si>
  <si>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</si>
  <si>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</si>
  <si>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</si>
  <si>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</si>
  <si>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</si>
  <si>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</si>
  <si>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</si>
  <si>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</si>
  <si>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</si>
  <si>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</si>
  <si>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</si>
  <si>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</si>
  <si>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</si>
  <si>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</si>
  <si>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</si>
  <si>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</si>
  <si>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</si>
  <si>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</si>
  <si>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</si>
  <si>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</si>
  <si>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</si>
  <si>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</si>
  <si>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</si>
  <si>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</si>
  <si>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</si>
  <si>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</si>
  <si>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</si>
  <si>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</si>
  <si>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</si>
  <si>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</si>
  <si>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</si>
  <si>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</si>
  <si>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</si>
  <si>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</si>
  <si>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</si>
  <si>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</si>
  <si>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</si>
  <si>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</si>
  <si>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</si>
  <si>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</si>
  <si>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</si>
  <si>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</si>
  <si>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</si>
  <si>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</si>
  <si>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</si>
  <si>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</si>
  <si>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</si>
  <si>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</si>
  <si>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</si>
  <si>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</si>
  <si>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</si>
  <si>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</si>
  <si>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</si>
  <si>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</si>
  <si>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</si>
  <si>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</si>
  <si>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</si>
  <si>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</si>
  <si>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</si>
  <si>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</si>
  <si>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</si>
  <si>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</si>
  <si>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</si>
  <si>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</si>
  <si>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</si>
  <si>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</si>
  <si>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</si>
  <si>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</si>
  <si>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</si>
  <si>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</si>
  <si>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</si>
  <si>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</si>
  <si>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</si>
  <si>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</si>
  <si>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</si>
  <si>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</si>
  <si>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</si>
  <si>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</si>
  <si>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</si>
  <si>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</si>
  <si>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</si>
  <si>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</si>
  <si>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</si>
  <si>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</si>
  <si>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</si>
  <si>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</si>
  <si>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</si>
  <si>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</si>
  <si>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</si>
  <si>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</si>
  <si>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</si>
  <si>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</si>
  <si>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</si>
  <si>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</si>
  <si>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</si>
  <si>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</si>
  <si>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</si>
  <si>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</si>
  <si>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</si>
  <si>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</si>
  <si>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</si>
  <si>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</si>
  <si>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</si>
  <si>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</si>
  <si>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</si>
  <si>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</si>
  <si>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</si>
  <si>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</si>
  <si>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</si>
  <si>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</si>
  <si>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</si>
  <si>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</si>
  <si>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</si>
  <si>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</si>
  <si>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</si>
  <si>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</si>
  <si>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</si>
  <si>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</si>
  <si>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</si>
  <si>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</si>
  <si>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</si>
  <si>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</si>
  <si>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</si>
  <si>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</si>
  <si>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</si>
  <si>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</si>
  <si>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</si>
  <si>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</si>
  <si>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</si>
  <si>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</si>
  <si>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</si>
  <si>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</si>
  <si>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</si>
  <si>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</si>
  <si>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</si>
  <si>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</si>
  <si>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</si>
  <si>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</si>
  <si>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</si>
  <si>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</si>
  <si>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</si>
  <si>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</si>
  <si>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</si>
  <si>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</si>
  <si>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</si>
  <si>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</si>
  <si>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</si>
  <si>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</si>
  <si>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</si>
  <si>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</si>
  <si>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</si>
  <si>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</si>
  <si>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</si>
  <si>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</si>
  <si>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</si>
  <si>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</si>
  <si>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</si>
  <si>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</si>
  <si>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</si>
  <si>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</si>
  <si>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</si>
  <si>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</si>
  <si>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</si>
  <si>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</si>
  <si>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</si>
  <si>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</si>
  <si>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</si>
  <si>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</si>
  <si>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</si>
  <si>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</si>
  <si>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</si>
  <si>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</si>
  <si>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</si>
  <si>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</si>
  <si>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</si>
  <si>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</si>
  <si>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</si>
  <si>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</si>
  <si>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</si>
  <si>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</si>
  <si>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</si>
  <si>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</si>
  <si>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</si>
  <si>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</si>
  <si>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</si>
  <si>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</si>
  <si>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</si>
  <si>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</si>
  <si>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</si>
  <si>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</si>
  <si>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</si>
  <si>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</si>
  <si>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</si>
  <si>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</si>
  <si>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</si>
  <si>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</si>
  <si>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</si>
  <si>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</si>
  <si>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</si>
  <si>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</si>
  <si>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</si>
  <si>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</si>
  <si>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</si>
  <si>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</si>
  <si>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</si>
  <si>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</si>
  <si>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</si>
  <si>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</si>
  <si>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</si>
  <si>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</si>
  <si>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</si>
  <si>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</si>
  <si>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</si>
  <si>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</si>
  <si>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</si>
  <si>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</si>
  <si>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</si>
  <si>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</si>
  <si>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</si>
  <si>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</si>
  <si>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</si>
  <si>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</si>
  <si>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</si>
  <si>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</si>
  <si>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</si>
  <si>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</si>
  <si>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</si>
  <si>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</si>
  <si>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</si>
  <si>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</si>
  <si>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</si>
  <si>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</si>
  <si>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</si>
  <si>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</si>
  <si>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</si>
  <si>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</si>
  <si>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</si>
  <si>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</si>
  <si>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</si>
  <si>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</si>
  <si>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</si>
  <si>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</si>
  <si>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</si>
  <si>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</si>
  <si>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</si>
  <si>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</si>
  <si>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</si>
  <si>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</si>
  <si>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</si>
  <si>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</si>
  <si>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</si>
  <si>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</si>
  <si>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</si>
  <si>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</si>
  <si>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</si>
  <si>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</si>
  <si>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</si>
  <si>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</si>
  <si>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</si>
  <si>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</si>
  <si>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</si>
  <si>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</si>
  <si>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</si>
  <si>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</si>
  <si>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</si>
  <si>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</si>
  <si>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</si>
  <si>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</si>
  <si>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</si>
  <si>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</si>
  <si>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</si>
  <si>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</si>
  <si>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</si>
  <si>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</si>
  <si>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</si>
  <si>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</si>
  <si>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</si>
  <si>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</si>
  <si>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</si>
  <si>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</si>
  <si>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</si>
  <si>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</si>
  <si>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</si>
  <si>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</si>
  <si>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</si>
  <si>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</si>
  <si>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</si>
  <si>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</si>
  <si>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</si>
  <si>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</si>
  <si>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</si>
  <si>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</si>
  <si>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</si>
  <si>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</si>
  <si>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</si>
  <si>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</si>
  <si>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</si>
  <si>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</si>
  <si>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</si>
  <si>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</si>
  <si>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</si>
  <si>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</si>
  <si>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</si>
  <si>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</si>
  <si>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</si>
  <si>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</si>
  <si>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</si>
  <si>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</si>
  <si>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</si>
  <si>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</si>
  <si>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</si>
  <si>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</si>
  <si>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</si>
  <si>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</si>
  <si>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</si>
  <si>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</si>
  <si>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</si>
  <si>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</si>
  <si>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</si>
  <si>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</si>
  <si>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</si>
  <si>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</si>
  <si>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</si>
  <si>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</si>
  <si>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</si>
  <si>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</si>
  <si>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</si>
  <si>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</si>
  <si>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</si>
  <si>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</si>
  <si>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</si>
  <si>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</si>
  <si>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</si>
  <si>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</si>
  <si>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</si>
  <si>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</si>
  <si>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</si>
  <si>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</si>
  <si>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</si>
  <si>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</si>
  <si>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</si>
  <si>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</si>
  <si>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</si>
  <si>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</si>
  <si>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</si>
  <si>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</si>
  <si>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</si>
  <si>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</si>
  <si>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</si>
  <si>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</si>
  <si>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</si>
  <si>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</si>
  <si>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</si>
  <si>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</si>
  <si>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</si>
  <si>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</si>
  <si>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</si>
  <si>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</si>
  <si>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</si>
  <si>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</si>
  <si>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</si>
  <si>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</si>
  <si>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</si>
  <si>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</si>
  <si>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</si>
  <si>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</si>
  <si>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</si>
  <si>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</si>
  <si>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</si>
  <si>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</si>
  <si>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</si>
  <si>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</si>
  <si>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</si>
  <si>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</si>
  <si>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</si>
  <si>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</si>
  <si>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</si>
  <si>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</si>
  <si>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</si>
  <si>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</si>
  <si>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</si>
  <si>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</si>
  <si>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</si>
  <si>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</si>
  <si>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</si>
  <si>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</si>
  <si>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</si>
  <si>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</si>
  <si>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</si>
  <si>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</si>
  <si>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</si>
  <si>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</si>
  <si>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</si>
  <si>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</si>
  <si>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</si>
  <si>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</si>
  <si>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</si>
  <si>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</si>
  <si>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</si>
  <si>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</si>
  <si>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</si>
  <si>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</si>
  <si>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</si>
  <si>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</si>
  <si>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</si>
  <si>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</si>
  <si>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</si>
  <si>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</si>
  <si>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</si>
  <si>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</si>
  <si>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</si>
  <si>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</si>
  <si>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</si>
  <si>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</si>
  <si>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</si>
  <si>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</si>
  <si>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</si>
  <si>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</si>
  <si>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</si>
  <si>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</si>
  <si>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</si>
  <si>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</si>
  <si>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</si>
  <si>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</si>
  <si>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</si>
  <si>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</si>
  <si>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</si>
  <si>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</si>
  <si>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</si>
  <si>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</si>
  <si>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</si>
  <si>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</si>
  <si>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</si>
  <si>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</si>
  <si>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</si>
  <si>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</si>
  <si>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</si>
  <si>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</si>
  <si>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</si>
  <si>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</si>
  <si>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</si>
  <si>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</si>
  <si>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</si>
  <si>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</si>
  <si>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</si>
  <si>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</si>
  <si>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</si>
  <si>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</si>
  <si>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</si>
  <si>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</si>
  <si>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</si>
  <si>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</si>
  <si>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</si>
  <si>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</si>
  <si>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</si>
  <si>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</si>
  <si>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</si>
  <si>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</si>
  <si>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</si>
  <si>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</si>
  <si>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</si>
  <si>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</si>
  <si>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</si>
  <si>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</si>
  <si>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</si>
  <si>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</si>
  <si>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</si>
  <si>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</si>
  <si>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</si>
  <si>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</si>
  <si>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</si>
  <si>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</si>
  <si>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</si>
  <si>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</si>
  <si>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</si>
  <si>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</si>
  <si>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</si>
  <si>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</si>
  <si>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</si>
  <si>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</si>
  <si>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</si>
  <si>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</si>
  <si>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</si>
  <si>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</si>
  <si>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</si>
  <si>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</si>
  <si>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</si>
  <si>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</si>
  <si>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</si>
  <si>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</si>
  <si>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</si>
  <si>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</si>
  <si>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</si>
  <si>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</si>
  <si>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</si>
  <si>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</si>
  <si>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</si>
  <si>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</si>
  <si>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</si>
  <si>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</si>
  <si>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</si>
  <si>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</si>
  <si>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</si>
  <si>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</si>
  <si>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</si>
  <si>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</si>
  <si>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</si>
  <si>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</si>
  <si>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</si>
  <si>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</si>
  <si>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</si>
  <si>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</si>
  <si>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</si>
  <si>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</si>
  <si>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</si>
  <si>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</si>
  <si>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</si>
  <si>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</si>
  <si>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</si>
  <si>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</si>
  <si>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</si>
  <si>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</si>
  <si>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</si>
  <si>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</si>
  <si>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</si>
  <si>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</si>
  <si>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</si>
  <si>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</si>
  <si>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</si>
  <si>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</si>
  <si>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</si>
  <si>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</si>
  <si>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</si>
  <si>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</si>
  <si>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</si>
  <si>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</si>
  <si>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</si>
  <si>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</si>
  <si>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</si>
  <si>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</si>
  <si>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</si>
  <si>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</si>
  <si>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</si>
  <si>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</si>
  <si>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</si>
  <si>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</si>
  <si>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</si>
  <si>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</si>
  <si>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</si>
  <si>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</si>
  <si>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</si>
  <si>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</si>
  <si>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</si>
  <si>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</si>
  <si>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</si>
  <si>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</si>
  <si>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</si>
  <si>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</si>
  <si>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</si>
  <si>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</si>
  <si>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</si>
  <si>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</si>
  <si>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</si>
  <si>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</si>
  <si>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</si>
  <si>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</si>
  <si>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</si>
  <si>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</si>
  <si>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</si>
  <si>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</si>
  <si>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</si>
  <si>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</si>
  <si>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</si>
  <si>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</si>
  <si>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</si>
  <si>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</si>
  <si>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</si>
  <si>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</si>
  <si>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</si>
  <si>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</si>
  <si>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</si>
  <si>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</si>
  <si>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</si>
  <si>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</si>
  <si>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</si>
  <si>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</si>
  <si>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</si>
  <si>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</si>
  <si>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</si>
  <si>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</si>
  <si>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</si>
  <si>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</si>
  <si>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</si>
  <si>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</si>
  <si>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</si>
  <si>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</si>
  <si>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</si>
  <si>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</si>
  <si>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</si>
  <si>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</si>
  <si>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</si>
  <si>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</si>
  <si>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</si>
  <si>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</si>
  <si>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</si>
  <si>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</si>
  <si>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</si>
  <si>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</si>
  <si>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</si>
  <si>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</si>
  <si>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</si>
  <si>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</si>
  <si>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</si>
  <si>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</si>
  <si>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</si>
  <si>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</si>
  <si>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</si>
  <si>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</si>
  <si>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</si>
  <si>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</si>
  <si>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</si>
  <si>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</si>
  <si>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</si>
  <si>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</si>
  <si>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</si>
  <si>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</si>
  <si>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</si>
  <si>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</si>
  <si>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</si>
  <si>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</si>
  <si>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</si>
  <si>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</si>
  <si>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</si>
  <si>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</si>
  <si>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</si>
  <si>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</si>
  <si>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</si>
  <si>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</si>
  <si>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</si>
  <si>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</si>
  <si>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</si>
  <si>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</si>
  <si>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</si>
  <si>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</si>
  <si>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</si>
  <si>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</si>
  <si>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</si>
  <si>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</si>
  <si>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</si>
  <si>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</si>
  <si>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</si>
  <si>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</si>
  <si>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</si>
  <si>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</si>
  <si>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</si>
  <si>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</si>
  <si>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</si>
  <si>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</si>
  <si>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</si>
  <si>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</si>
  <si>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</si>
  <si>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</si>
  <si>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</si>
  <si>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</si>
  <si>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</si>
  <si>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</si>
  <si>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</si>
  <si>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</si>
  <si>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</si>
  <si>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</si>
  <si>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</si>
  <si>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</si>
  <si>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</si>
  <si>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</si>
  <si>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</si>
  <si>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</si>
  <si>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</si>
  <si>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</si>
  <si>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</si>
  <si>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</si>
  <si>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</si>
  <si>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</si>
  <si>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</si>
  <si>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</si>
  <si>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</si>
  <si>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</si>
  <si>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</si>
  <si>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</si>
  <si>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</si>
  <si>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</si>
  <si>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</si>
  <si>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</si>
  <si>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</si>
  <si>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</si>
  <si>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</si>
  <si>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</si>
  <si>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</si>
  <si>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</si>
  <si>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</si>
  <si>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</si>
  <si>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</si>
  <si>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</si>
  <si>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</si>
  <si>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</si>
  <si>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</si>
  <si>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</si>
  <si>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</si>
  <si>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</si>
  <si>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</si>
  <si>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</si>
  <si>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</si>
  <si>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</si>
  <si>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</si>
  <si>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</si>
  <si>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</si>
  <si>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</si>
  <si>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</si>
  <si>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</si>
  <si>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</si>
  <si>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</si>
  <si>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</si>
  <si>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</si>
  <si>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</si>
  <si>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</si>
  <si>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</si>
  <si>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</si>
  <si>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</si>
  <si>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</si>
  <si>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</si>
  <si>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</si>
  <si>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</si>
  <si>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</si>
  <si>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</si>
  <si>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</si>
  <si>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</si>
  <si>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</si>
  <si>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</si>
  <si>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</si>
  <si>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</si>
  <si>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</si>
  <si>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</si>
  <si>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</si>
  <si>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</si>
  <si>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</si>
  <si>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</si>
  <si>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</si>
  <si>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</si>
  <si>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</si>
  <si>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</si>
  <si>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</si>
  <si>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</si>
  <si>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</si>
  <si>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</si>
  <si>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</si>
  <si>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</si>
  <si>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</si>
  <si>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</si>
  <si>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</si>
  <si>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</si>
  <si>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</si>
  <si>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</si>
  <si>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</si>
  <si>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</si>
  <si>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</si>
  <si>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</si>
  <si>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</si>
  <si>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</si>
  <si>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</si>
  <si>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</si>
  <si>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</si>
  <si>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</si>
  <si>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</si>
  <si>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</si>
  <si>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</si>
  <si>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</si>
  <si>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</si>
  <si>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</si>
  <si>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</si>
  <si>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</si>
  <si>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</si>
  <si>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</si>
  <si>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</si>
  <si>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</si>
  <si>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</si>
  <si>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</si>
  <si>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</si>
  <si>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</si>
  <si>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</si>
  <si>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</si>
  <si>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</si>
  <si>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</si>
  <si>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</si>
  <si>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</si>
  <si>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</si>
  <si>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</si>
  <si>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</si>
  <si>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</si>
  <si>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</si>
  <si>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</si>
  <si>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</si>
  <si>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</si>
  <si>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</si>
  <si>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</si>
  <si>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</si>
  <si>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</si>
  <si>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</si>
  <si>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</si>
  <si>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</si>
  <si>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</si>
  <si>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</si>
  <si>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</si>
  <si>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</si>
  <si>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</si>
  <si>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</si>
  <si>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</si>
  <si>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</si>
  <si>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</si>
  <si>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</si>
  <si>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</si>
  <si>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</si>
  <si>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</si>
  <si>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</si>
  <si>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</si>
  <si>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</si>
  <si>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</si>
  <si>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</si>
  <si>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</si>
  <si>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</si>
  <si>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</si>
  <si>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</si>
  <si>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</si>
  <si>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</si>
  <si>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</si>
  <si>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</si>
  <si>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</si>
  <si>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</si>
  <si>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</si>
  <si>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</si>
  <si>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</si>
  <si>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</si>
  <si>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</si>
  <si>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</si>
  <si>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</si>
  <si>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</si>
  <si>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</si>
  <si>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</si>
  <si>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</si>
  <si>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</si>
  <si>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</si>
  <si>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</si>
  <si>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</si>
  <si>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</si>
  <si>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</si>
  <si>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</si>
  <si>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</si>
  <si>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</si>
  <si>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</si>
  <si>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</si>
  <si>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</si>
  <si>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</si>
  <si>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</si>
  <si>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</si>
  <si>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</si>
  <si>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</si>
  <si>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</si>
  <si>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</si>
  <si>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</si>
  <si>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</si>
  <si>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</si>
  <si>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</si>
  <si>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</si>
  <si>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</si>
  <si>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</si>
  <si>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</si>
  <si>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</si>
  <si>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</si>
  <si>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</si>
  <si>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</si>
  <si>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</si>
  <si>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</si>
  <si>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</si>
  <si>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</si>
  <si>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</si>
  <si>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</si>
  <si>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</si>
  <si>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</si>
  <si>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</si>
  <si>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</si>
  <si>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</si>
  <si>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</si>
  <si>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</si>
  <si>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</si>
  <si>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</si>
  <si>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</si>
  <si>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</si>
  <si>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</si>
  <si>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</si>
  <si>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</si>
  <si>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</si>
  <si>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</si>
  <si>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</si>
  <si>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</si>
  <si>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</si>
  <si>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</si>
  <si>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</si>
  <si>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</si>
  <si>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</si>
  <si>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</si>
  <si>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</si>
  <si>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</si>
  <si>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</si>
  <si>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</si>
  <si>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</si>
  <si>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</si>
  <si>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</si>
  <si>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</si>
  <si>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</si>
  <si>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</si>
  <si>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</si>
  <si>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</si>
  <si>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</si>
  <si>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</si>
  <si>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</si>
  <si>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</si>
  <si>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</si>
  <si>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</si>
  <si>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</si>
  <si>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</si>
  <si>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</si>
  <si>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</si>
  <si>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</si>
  <si>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</si>
  <si>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</si>
  <si>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</si>
  <si>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</si>
  <si>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</si>
  <si>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</si>
  <si>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</si>
  <si>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</si>
  <si>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</si>
  <si>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</si>
  <si>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</si>
  <si>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</si>
  <si>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</si>
  <si>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</si>
  <si>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</si>
  <si>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</si>
  <si>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</si>
  <si>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</si>
  <si>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</si>
  <si>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</si>
  <si>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</si>
  <si>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</si>
  <si>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</si>
  <si>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</si>
  <si>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</si>
  <si>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</si>
  <si>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</si>
  <si>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</si>
  <si>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</si>
  <si>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</si>
  <si>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</si>
  <si>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</si>
  <si>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</si>
  <si>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</si>
  <si>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</si>
  <si>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</si>
  <si>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</si>
  <si>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</si>
  <si>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</si>
  <si>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</si>
  <si>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</si>
  <si>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</si>
  <si>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</si>
  <si>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</si>
  <si>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</si>
  <si>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</si>
  <si>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</si>
  <si>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</si>
  <si>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</si>
  <si>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</si>
  <si>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</si>
  <si>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</si>
  <si>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</si>
  <si>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</si>
  <si>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</si>
  <si>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</si>
  <si>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</si>
  <si>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</si>
  <si>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</si>
  <si>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</si>
  <si>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</si>
  <si>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</si>
  <si>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</si>
  <si>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</si>
  <si>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</si>
  <si>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</si>
  <si>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</si>
  <si>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</si>
  <si>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</si>
  <si>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</si>
  <si>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</si>
  <si>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</si>
  <si>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</si>
  <si>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</si>
  <si>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</si>
  <si>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</si>
  <si>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</si>
  <si>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</si>
  <si>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</si>
  <si>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</si>
  <si>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</si>
  <si>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</si>
  <si>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</si>
  <si>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</si>
  <si>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</si>
  <si>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</si>
  <si>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</si>
  <si>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</si>
  <si>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</si>
  <si>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</si>
  <si>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</si>
  <si>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</si>
  <si>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</si>
  <si>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</si>
  <si>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</si>
  <si>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</si>
  <si>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</si>
  <si>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</si>
  <si>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</si>
  <si>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</si>
  <si>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</si>
  <si>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</si>
  <si>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</si>
  <si>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</si>
  <si>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</si>
  <si>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</si>
  <si>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</si>
  <si>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</si>
  <si>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</si>
  <si>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</si>
  <si>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</si>
  <si>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</si>
  <si>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</si>
  <si>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</si>
  <si>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</si>
  <si>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</si>
  <si>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</si>
  <si>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</si>
  <si>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</si>
  <si>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</si>
  <si>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</si>
  <si>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</si>
  <si>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</si>
  <si>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</si>
  <si>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</si>
  <si>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</si>
  <si>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</si>
  <si>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</si>
  <si>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</si>
  <si>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</si>
  <si>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</si>
  <si>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</si>
  <si>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</si>
  <si>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</si>
  <si>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</si>
  <si>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</si>
  <si>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</si>
  <si>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</si>
  <si>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</si>
  <si>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</si>
  <si>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</si>
  <si>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</si>
  <si>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</si>
  <si>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</si>
  <si>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</si>
  <si>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</si>
  <si>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</si>
  <si>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</si>
  <si>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</si>
  <si>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</si>
  <si>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</si>
  <si>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</si>
  <si>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</si>
  <si>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</si>
  <si>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</si>
  <si>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</si>
  <si>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</si>
  <si>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</si>
  <si>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</si>
  <si>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</si>
  <si>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</si>
  <si>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</si>
  <si>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</si>
  <si>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</si>
  <si>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</si>
  <si>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</si>
  <si>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</si>
  <si>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</si>
  <si>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</si>
  <si>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</si>
  <si>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</si>
  <si>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</si>
  <si>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</si>
  <si>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</si>
  <si>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</si>
  <si>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</si>
  <si>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</si>
  <si>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</si>
  <si>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</si>
  <si>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</si>
  <si>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</si>
  <si>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</si>
  <si>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</si>
  <si>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</si>
  <si>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</si>
  <si>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</si>
  <si>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</si>
  <si>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</si>
  <si>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</si>
  <si>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</si>
  <si>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</si>
  <si>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</si>
  <si>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</si>
  <si>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</si>
  <si>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</si>
  <si>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</si>
  <si>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</si>
  <si>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</si>
  <si>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</si>
  <si>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</si>
  <si>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</si>
  <si>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</si>
  <si>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</si>
  <si>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</si>
  <si>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</si>
  <si>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</si>
  <si>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</si>
  <si>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</si>
  <si>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</si>
  <si>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</si>
  <si>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</si>
  <si>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</si>
  <si>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</si>
  <si>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</si>
  <si>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</si>
  <si>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</si>
  <si>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</si>
  <si>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</si>
  <si>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</si>
  <si>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</si>
  <si>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</si>
  <si>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</si>
  <si>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</si>
  <si>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</si>
  <si>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</si>
  <si>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</si>
  <si>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</si>
  <si>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</si>
  <si>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</si>
  <si>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</si>
  <si>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</si>
  <si>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</si>
  <si>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</si>
  <si>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</si>
  <si>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</si>
  <si>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</si>
  <si>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</si>
  <si>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</si>
  <si>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</si>
  <si>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</si>
  <si>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</si>
  <si>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</si>
  <si>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</si>
  <si>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</si>
  <si>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</si>
  <si>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</si>
  <si>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</si>
  <si>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</si>
  <si>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</si>
  <si>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</si>
  <si>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</si>
  <si>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</si>
  <si>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</si>
  <si>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</si>
  <si>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</si>
  <si>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</si>
  <si>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</si>
  <si>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</si>
  <si>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</si>
  <si>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</si>
  <si>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</si>
  <si>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</si>
  <si>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</si>
  <si>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</si>
  <si>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</si>
  <si>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</si>
  <si>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</si>
  <si>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</si>
  <si>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</si>
  <si>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</si>
  <si>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</si>
  <si>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</si>
  <si>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</si>
  <si>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</si>
  <si>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</si>
  <si>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</si>
  <si>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</si>
  <si>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</si>
  <si>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</si>
  <si>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</si>
  <si>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</si>
  <si>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</si>
  <si>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</si>
  <si>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</si>
  <si>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</si>
  <si>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</si>
  <si>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</si>
  <si>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</si>
  <si>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</si>
  <si>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</si>
  <si>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</si>
  <si>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</si>
  <si>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</si>
  <si>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</si>
  <si>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</si>
  <si>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</si>
  <si>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</si>
  <si>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</si>
  <si>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</si>
  <si>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</si>
  <si>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</si>
  <si>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</si>
  <si>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</si>
  <si>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</si>
  <si>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</si>
  <si>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</si>
  <si>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</si>
  <si>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</si>
  <si>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</si>
  <si>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</si>
  <si>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</si>
  <si>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</si>
  <si>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</si>
  <si>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</si>
  <si>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</si>
  <si>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</si>
  <si>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</si>
  <si>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</si>
  <si>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</si>
  <si>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</si>
  <si>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</si>
  <si>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</si>
  <si>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</si>
  <si>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</si>
  <si>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</si>
  <si>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</si>
  <si>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</si>
  <si>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</si>
  <si>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</si>
  <si>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</si>
  <si>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</si>
  <si>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</si>
  <si>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</si>
  <si>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</si>
  <si>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</si>
  <si>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</si>
  <si>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</si>
  <si>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</si>
  <si>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</si>
  <si>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</si>
  <si>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</si>
  <si>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</si>
  <si>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</si>
  <si>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</si>
  <si>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</si>
  <si>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</si>
  <si>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</si>
  <si>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</si>
  <si>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</si>
  <si>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</si>
  <si>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</si>
  <si>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</si>
  <si>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</si>
  <si>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</si>
  <si>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</si>
  <si>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</si>
  <si>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</si>
  <si>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</si>
  <si>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</si>
  <si>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</si>
  <si>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</si>
  <si>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</si>
  <si>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</si>
  <si>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</si>
  <si>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</si>
  <si>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</si>
  <si>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</si>
  <si>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</si>
  <si>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</si>
  <si>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</si>
  <si>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</si>
  <si>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</si>
  <si>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</si>
  <si>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</si>
  <si>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</si>
  <si>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</si>
  <si>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</si>
  <si>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</si>
  <si>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</si>
  <si>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</si>
  <si>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</si>
  <si>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</si>
  <si>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</si>
  <si>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</si>
  <si>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</si>
  <si>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</si>
  <si>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</si>
  <si>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</si>
  <si>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</si>
  <si>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</si>
  <si>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</si>
  <si>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</si>
  <si>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</si>
  <si>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</si>
  <si>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</si>
  <si>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</si>
  <si>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</si>
  <si>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</si>
  <si>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</si>
  <si>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</si>
  <si>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</si>
  <si>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</si>
  <si>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</si>
  <si>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</si>
  <si>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</si>
  <si>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</si>
  <si>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</si>
  <si>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</si>
  <si>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</si>
  <si>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</si>
  <si>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</si>
  <si>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</si>
  <si>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</si>
  <si>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</si>
  <si>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</si>
  <si>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</si>
  <si>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</si>
  <si>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</si>
  <si>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</si>
  <si>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</si>
  <si>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</si>
  <si>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</si>
  <si>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</si>
  <si>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</si>
  <si>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</si>
  <si>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</si>
  <si>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</si>
  <si>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</si>
  <si>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</si>
  <si>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</si>
  <si>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</si>
  <si>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</si>
  <si>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</si>
  <si>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</si>
  <si>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</si>
  <si>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</si>
  <si>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</si>
  <si>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</si>
  <si>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</si>
  <si>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</si>
  <si>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</si>
  <si>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</si>
  <si>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</si>
  <si>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</si>
  <si>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</si>
  <si>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</si>
  <si>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</si>
  <si>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</si>
  <si>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</si>
  <si>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</si>
  <si>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</si>
  <si>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</si>
  <si>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</si>
  <si>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</si>
  <si>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</si>
  <si>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</si>
  <si>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</si>
  <si>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</si>
  <si>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</si>
  <si>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</si>
  <si>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</si>
  <si>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</si>
  <si>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</si>
  <si>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</si>
  <si>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</si>
  <si>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</si>
  <si>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</si>
  <si>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</si>
  <si>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</si>
  <si>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</si>
  <si>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</si>
  <si>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</si>
  <si>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</si>
  <si>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</si>
  <si>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</si>
  <si>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</si>
  <si>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</si>
  <si>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</si>
  <si>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</si>
  <si>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</si>
  <si>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</si>
  <si>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</si>
  <si>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</si>
  <si>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</si>
  <si>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</si>
  <si>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</si>
  <si>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</si>
  <si>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</si>
  <si>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</si>
  <si>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</si>
  <si>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</si>
  <si>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</si>
  <si>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</si>
  <si>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</si>
  <si>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</si>
  <si>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</si>
  <si>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</si>
  <si>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</si>
  <si>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</si>
  <si>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</si>
  <si>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</si>
  <si>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</si>
  <si>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</si>
  <si>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</si>
  <si>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</si>
  <si>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</si>
  <si>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</si>
  <si>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</si>
  <si>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</si>
  <si>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</si>
  <si>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</si>
  <si>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</si>
  <si>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</si>
  <si>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</si>
  <si>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</si>
  <si>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</si>
  <si>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</si>
  <si>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</si>
  <si>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</si>
  <si>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</si>
  <si>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</si>
  <si>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</si>
  <si>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</si>
  <si>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</si>
  <si>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</si>
  <si>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</si>
  <si>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</si>
  <si>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</si>
  <si>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</si>
  <si>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</si>
  <si>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</si>
  <si>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</si>
  <si>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</si>
  <si>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</si>
  <si>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</si>
  <si>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</si>
  <si>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</si>
  <si>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</si>
  <si>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</si>
  <si>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</si>
  <si>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</si>
  <si>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</si>
  <si>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</si>
  <si>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</si>
  <si>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</si>
  <si>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</si>
  <si>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</si>
  <si>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</si>
  <si>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</si>
  <si>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</si>
  <si>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</si>
  <si>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</si>
  <si>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</si>
  <si>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</si>
  <si>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</si>
  <si>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</si>
  <si>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</si>
  <si>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</si>
  <si>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</si>
  <si>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</si>
  <si>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</si>
  <si>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</si>
  <si>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</si>
  <si>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</si>
  <si>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</si>
  <si>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</si>
  <si>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</si>
  <si>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</si>
  <si>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</si>
  <si>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</si>
  <si>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</si>
  <si>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</si>
  <si>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</si>
  <si>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</si>
  <si>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</si>
  <si>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</si>
  <si>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</si>
  <si>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</si>
  <si>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</si>
  <si>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</si>
  <si>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</si>
  <si>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</si>
  <si>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</si>
  <si>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</si>
  <si>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</si>
  <si>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</si>
  <si>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</si>
  <si>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</si>
  <si>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</si>
  <si>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</si>
  <si>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</si>
  <si>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</si>
  <si>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</si>
  <si>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</si>
  <si>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</si>
  <si>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</si>
  <si>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</si>
  <si>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</si>
  <si>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</si>
  <si>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</si>
  <si>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</si>
  <si>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</si>
  <si>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</si>
  <si>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</si>
  <si>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</si>
  <si>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</si>
  <si>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</si>
  <si>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</si>
  <si>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</si>
  <si>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</si>
  <si>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</si>
  <si>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</si>
  <si>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</si>
  <si>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</si>
  <si>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</si>
  <si>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</si>
  <si>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</si>
  <si>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</si>
  <si>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</si>
  <si>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</si>
  <si>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</si>
  <si>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</si>
  <si>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</si>
  <si>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</si>
  <si>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</si>
  <si>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</si>
  <si>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</si>
  <si>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</si>
  <si>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</si>
  <si>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</si>
  <si>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</si>
  <si>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</si>
  <si>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</si>
  <si>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</si>
  <si>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</si>
  <si>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</si>
  <si>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</si>
  <si>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</si>
  <si>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</si>
  <si>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</si>
  <si>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</si>
  <si>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</si>
  <si>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</si>
  <si>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</si>
  <si>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</si>
  <si>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</si>
  <si>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</si>
  <si>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</si>
  <si>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</si>
  <si>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</si>
  <si>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</si>
  <si>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</si>
  <si>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</si>
  <si>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</si>
  <si>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</si>
  <si>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</si>
  <si>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</si>
  <si>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</si>
  <si>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</si>
  <si>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</si>
  <si>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</si>
  <si>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</si>
  <si>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</si>
  <si>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</si>
  <si>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</si>
  <si>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</si>
  <si>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</si>
  <si>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</si>
  <si>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</si>
  <si>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</si>
  <si>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</si>
  <si>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</si>
  <si>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</si>
  <si>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</si>
  <si>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</si>
  <si>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</si>
  <si>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</si>
  <si>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</si>
  <si>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</si>
  <si>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</si>
  <si>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</si>
  <si>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</si>
  <si>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</si>
  <si>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</si>
  <si>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</si>
  <si>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</si>
  <si>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</si>
  <si>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</si>
  <si>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</si>
  <si>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</si>
  <si>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</si>
  <si>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</si>
  <si>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</si>
  <si>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</si>
  <si>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</si>
  <si>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</si>
  <si>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</si>
  <si>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</si>
  <si>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</si>
  <si>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</si>
  <si>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</si>
  <si>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</si>
  <si>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</si>
  <si>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</si>
  <si>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</si>
  <si>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</si>
  <si>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</si>
  <si>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</si>
  <si>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</si>
  <si>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</si>
  <si>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</si>
  <si>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</si>
  <si>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</si>
  <si>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</si>
  <si>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</si>
  <si>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</si>
  <si>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</si>
  <si>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</si>
  <si>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</si>
  <si>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</si>
  <si>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</si>
  <si>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</si>
  <si>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</si>
  <si>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</si>
  <si>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</si>
  <si>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</si>
  <si>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</si>
  <si>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</si>
  <si>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</si>
  <si>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</si>
  <si>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</si>
  <si>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</si>
  <si>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</si>
  <si>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</si>
  <si>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</si>
  <si>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</si>
  <si>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</si>
  <si>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</si>
  <si>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</si>
  <si>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</si>
  <si>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</si>
  <si>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</si>
  <si>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</si>
  <si>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</si>
  <si>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</si>
  <si>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</si>
  <si>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</si>
  <si>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</si>
  <si>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</si>
  <si>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</si>
  <si>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</si>
  <si>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</si>
  <si>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</si>
  <si>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</si>
  <si>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</si>
  <si>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</si>
  <si>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</si>
  <si>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</si>
  <si>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</si>
  <si>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</si>
  <si>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</si>
  <si>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</si>
  <si>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</si>
  <si>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</si>
  <si>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</si>
  <si>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</si>
  <si>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</si>
  <si>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</si>
  <si>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</si>
  <si>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</si>
  <si>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</si>
  <si>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</si>
  <si>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</si>
  <si>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</si>
  <si>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</si>
  <si>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</si>
  <si>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</si>
  <si>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</si>
  <si>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</si>
  <si>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</si>
  <si>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</si>
  <si>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</si>
  <si>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</si>
  <si>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</si>
  <si>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</si>
  <si>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</si>
  <si>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</si>
  <si>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</si>
  <si>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</si>
  <si>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</si>
  <si>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</si>
  <si>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</si>
  <si>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</si>
  <si>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</si>
  <si>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</si>
  <si>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</si>
  <si>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</si>
  <si>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</si>
  <si>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</si>
  <si>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</si>
  <si>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</si>
  <si>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</si>
  <si>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</si>
  <si>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</si>
  <si>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</si>
  <si>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</si>
  <si>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</si>
  <si>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</si>
  <si>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</si>
  <si>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</si>
  <si>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</si>
  <si>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</si>
  <si>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</si>
  <si>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</si>
  <si>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</si>
  <si>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</si>
  <si>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</si>
  <si>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</si>
  <si>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</si>
  <si>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</si>
  <si>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</si>
  <si>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</si>
  <si>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</si>
  <si>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</si>
  <si>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</si>
  <si>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</si>
  <si>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</si>
  <si>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</si>
  <si>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</si>
  <si>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</si>
  <si>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</si>
  <si>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</si>
  <si>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</si>
  <si>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</si>
  <si>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</si>
  <si>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</si>
  <si>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</si>
  <si>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</si>
  <si>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</si>
  <si>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</si>
  <si>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</si>
  <si>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</si>
  <si>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</si>
  <si>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</si>
  <si>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</si>
  <si>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</si>
  <si>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</si>
  <si>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</si>
  <si>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</si>
  <si>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</si>
  <si>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</si>
  <si>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</si>
  <si>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</si>
  <si>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</si>
  <si>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</si>
  <si>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</si>
  <si>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</si>
  <si>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</si>
  <si>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</si>
  <si>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</si>
  <si>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</si>
  <si>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</si>
  <si>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</si>
  <si>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</si>
  <si>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</si>
  <si>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</si>
  <si>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</si>
  <si>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</si>
  <si>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</si>
  <si>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</si>
  <si>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</si>
  <si>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</si>
  <si>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</si>
  <si>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</si>
  <si>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</si>
  <si>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</si>
  <si>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</si>
  <si>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</si>
  <si>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</si>
  <si>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</si>
  <si>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</si>
  <si>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</si>
  <si>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</si>
  <si>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</si>
  <si>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</si>
  <si>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</si>
  <si>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</si>
  <si>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</si>
  <si>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</si>
  <si>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</si>
  <si>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</si>
  <si>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</si>
  <si>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</si>
  <si>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</si>
  <si>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</si>
  <si>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</si>
  <si>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</si>
  <si>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</si>
  <si>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</si>
  <si>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</si>
  <si>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</si>
  <si>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</si>
  <si>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</si>
  <si>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</si>
  <si>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</si>
  <si>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</si>
  <si>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</si>
  <si>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</si>
  <si>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</si>
  <si>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</si>
  <si>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</si>
  <si>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</si>
  <si>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</si>
  <si>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</si>
  <si>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</si>
  <si>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</si>
  <si>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</si>
  <si>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</si>
  <si>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</si>
  <si>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</si>
  <si>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</si>
  <si>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</si>
  <si>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</si>
  <si>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</si>
  <si>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</si>
  <si>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</si>
  <si>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</si>
  <si>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</si>
  <si>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</si>
  <si>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</si>
  <si>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</si>
  <si>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</si>
  <si>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</si>
  <si>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</si>
  <si>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</si>
  <si>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</si>
  <si>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</si>
  <si>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</si>
  <si>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</si>
  <si>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</si>
  <si>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</si>
  <si>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</si>
  <si>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</si>
  <si>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</si>
  <si>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</si>
  <si>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</si>
  <si>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</si>
  <si>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</si>
  <si>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</si>
  <si>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</si>
  <si>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</si>
  <si>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</si>
  <si>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</si>
  <si>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</si>
  <si>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</si>
  <si>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</si>
  <si>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</si>
  <si>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</si>
  <si>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</si>
  <si>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</si>
  <si>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</si>
  <si>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</si>
  <si>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</si>
  <si>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</si>
  <si>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</si>
  <si>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</si>
  <si>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</si>
  <si>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</si>
  <si>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</si>
  <si>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</si>
  <si>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</si>
  <si>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</si>
  <si>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</si>
  <si>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</si>
  <si>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</si>
  <si>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</si>
  <si>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</si>
  <si>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</si>
  <si>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</si>
  <si>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</si>
  <si>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</si>
  <si>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</si>
  <si>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</si>
  <si>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</si>
  <si>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</si>
  <si>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</si>
  <si>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</si>
  <si>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</si>
  <si>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</si>
  <si>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</si>
  <si>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</si>
  <si>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</si>
  <si>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</si>
  <si>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</si>
  <si>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</si>
  <si>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</si>
  <si>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</si>
  <si>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</si>
  <si>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</si>
  <si>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</si>
  <si>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</si>
  <si>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</si>
  <si>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</si>
  <si>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</si>
  <si>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</si>
  <si>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</si>
  <si>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</si>
  <si>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</si>
  <si>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</si>
  <si>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</si>
  <si>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</si>
  <si>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</si>
  <si>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</si>
  <si>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</si>
  <si>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</si>
  <si>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</si>
  <si>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</si>
  <si>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</si>
  <si>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</si>
  <si>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</si>
  <si>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</si>
  <si>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</si>
  <si>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</si>
  <si>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</si>
  <si>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</si>
  <si>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</si>
  <si>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</si>
  <si>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</si>
  <si>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</si>
  <si>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</si>
  <si>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</si>
  <si>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</si>
  <si>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</si>
  <si>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</si>
  <si>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</si>
  <si>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</si>
  <si>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</si>
  <si>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</si>
  <si>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</si>
  <si>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</si>
  <si>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</si>
  <si>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</si>
  <si>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</si>
  <si>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</si>
  <si>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</si>
  <si>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</si>
  <si>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</si>
  <si>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</si>
  <si>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</si>
  <si>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</si>
  <si>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</si>
  <si>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</si>
  <si>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</si>
  <si>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</si>
  <si>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</si>
  <si>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</si>
  <si>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</si>
  <si>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</si>
  <si>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</si>
  <si>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</si>
  <si>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</si>
  <si>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</si>
  <si>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</si>
  <si>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</si>
  <si>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</si>
  <si>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</si>
  <si>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</si>
  <si>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</si>
  <si>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</si>
  <si>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</si>
  <si>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</si>
  <si>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</si>
  <si>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</si>
  <si>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</si>
  <si>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</si>
  <si>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</si>
  <si>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</si>
  <si>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</si>
  <si>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</si>
  <si>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</si>
  <si>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</si>
  <si>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</si>
  <si>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</si>
  <si>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</si>
  <si>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</si>
  <si>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</si>
  <si>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</si>
  <si>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</si>
  <si>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</si>
  <si>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</si>
  <si>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</si>
  <si>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</si>
  <si>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</si>
  <si>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</si>
  <si>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</si>
  <si>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</si>
  <si>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</si>
  <si>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</si>
  <si>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</si>
  <si>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</si>
  <si>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</si>
  <si>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</si>
  <si>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</si>
  <si>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</si>
  <si>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</si>
  <si>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</si>
  <si>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</si>
  <si>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</si>
  <si>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</si>
  <si>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</si>
  <si>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</si>
  <si>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</si>
  <si>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</si>
  <si>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</si>
  <si>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</si>
  <si>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</si>
  <si>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</si>
  <si>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</si>
  <si>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</si>
  <si>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</si>
  <si>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</si>
  <si>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</si>
  <si>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</si>
  <si>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</si>
  <si>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</si>
  <si>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</si>
  <si>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</si>
  <si>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</si>
  <si>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</si>
  <si>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</si>
  <si>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</si>
  <si>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</si>
  <si>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</si>
  <si>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</si>
  <si>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</si>
  <si>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</si>
  <si>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</si>
  <si>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</si>
  <si>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</si>
  <si>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</si>
  <si>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</si>
  <si>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</si>
  <si>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</si>
  <si>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</si>
  <si>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</si>
  <si>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</si>
  <si>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</si>
  <si>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</si>
  <si>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</si>
  <si>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</si>
  <si>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</si>
  <si>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</si>
  <si>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</si>
  <si>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</si>
  <si>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</si>
  <si>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</si>
  <si>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</si>
  <si>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</si>
  <si>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</si>
  <si>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</si>
  <si>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</si>
  <si>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</si>
  <si>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</si>
  <si>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</si>
  <si>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</si>
  <si>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</si>
  <si>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</si>
  <si>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</si>
  <si>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</si>
  <si>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</si>
  <si>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</si>
  <si>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</si>
  <si>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</si>
  <si>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</si>
  <si>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</si>
  <si>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</si>
  <si>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</si>
  <si>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</si>
  <si>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</si>
  <si>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</si>
  <si>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</si>
  <si>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</si>
  <si>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</si>
  <si>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</si>
  <si>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</si>
  <si>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</si>
  <si>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</si>
  <si>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</si>
  <si>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</si>
  <si>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</si>
  <si>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</si>
  <si>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</si>
  <si>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</si>
  <si>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</si>
  <si>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</si>
  <si>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</si>
  <si>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</si>
  <si>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</si>
  <si>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</si>
  <si>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</si>
  <si>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</si>
  <si>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</si>
  <si>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</si>
  <si>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</si>
  <si>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</si>
  <si>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</si>
  <si>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</si>
  <si>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</si>
  <si>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</si>
  <si>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</si>
  <si>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</si>
  <si>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</si>
  <si>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</si>
  <si>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</si>
  <si>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</si>
  <si>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</si>
  <si>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</si>
  <si>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</si>
  <si>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</si>
  <si>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</si>
  <si>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</si>
  <si>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</si>
  <si>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</si>
  <si>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</si>
  <si>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</si>
  <si>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</si>
  <si>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</si>
  <si>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</si>
  <si>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</si>
  <si>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</si>
  <si>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</si>
  <si>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</si>
  <si>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</si>
  <si>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</si>
  <si>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</si>
  <si>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</si>
  <si>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</si>
  <si>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</si>
  <si>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</si>
  <si>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</si>
  <si>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</si>
  <si>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</si>
  <si>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</si>
  <si>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</si>
  <si>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</si>
  <si>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</si>
  <si>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</si>
  <si>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</si>
  <si>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</si>
  <si>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</si>
  <si>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</si>
  <si>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</si>
  <si>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</si>
  <si>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</si>
  <si>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</si>
  <si>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</si>
  <si>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</si>
  <si>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</si>
  <si>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</si>
  <si>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</si>
  <si>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</si>
  <si>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</si>
  <si>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</si>
  <si>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</si>
  <si>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</si>
  <si>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</si>
  <si>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</si>
  <si>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</si>
  <si>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</si>
  <si>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</si>
  <si>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</si>
  <si>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</si>
  <si>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</si>
  <si>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</si>
  <si>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</si>
  <si>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</si>
  <si>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</si>
  <si>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</si>
  <si>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</si>
  <si>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</si>
  <si>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</si>
  <si>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</si>
  <si>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</si>
  <si>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</si>
  <si>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</si>
  <si>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</si>
  <si>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</si>
  <si>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</si>
  <si>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</si>
  <si>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</si>
  <si>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</si>
  <si>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</si>
  <si>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</si>
  <si>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</si>
  <si>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</si>
  <si>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</si>
  <si>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</si>
  <si>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</si>
  <si>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</si>
  <si>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</si>
  <si>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</si>
  <si>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</si>
  <si>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</si>
  <si>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</si>
  <si>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</si>
  <si>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</si>
  <si>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</si>
  <si>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</si>
  <si>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</si>
  <si>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</si>
  <si>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</si>
  <si>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</si>
  <si>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</si>
  <si>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</si>
  <si>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</si>
  <si>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</si>
  <si>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</si>
  <si>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</si>
  <si>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</si>
  <si>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</si>
  <si>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</si>
  <si>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</si>
  <si>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</si>
  <si>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</si>
  <si>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</si>
  <si>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</si>
  <si>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</si>
  <si>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</si>
  <si>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</si>
  <si>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</si>
  <si>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</si>
  <si>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</si>
  <si>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</si>
  <si>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</si>
  <si>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</si>
  <si>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</si>
  <si>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</si>
  <si>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</si>
  <si>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</si>
  <si>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</si>
  <si>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</si>
  <si>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</si>
  <si>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</si>
  <si>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</si>
  <si>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</si>
  <si>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</si>
  <si>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</si>
  <si>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</si>
  <si>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</si>
  <si>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</si>
  <si>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</si>
  <si>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</si>
  <si>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</si>
  <si>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</si>
  <si>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</si>
  <si>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</si>
  <si>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</si>
  <si>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</si>
  <si>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</si>
  <si>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</si>
  <si>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</si>
  <si>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</si>
  <si>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</si>
  <si>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</si>
  <si>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</si>
  <si>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</si>
  <si>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</si>
  <si>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</si>
  <si>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</si>
  <si>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</si>
  <si>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</si>
  <si>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</si>
  <si>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</si>
  <si>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</si>
  <si>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</si>
  <si>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</si>
  <si>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</si>
  <si>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</si>
  <si>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</si>
  <si>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</si>
  <si>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</si>
  <si>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</si>
  <si>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</si>
  <si>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</si>
  <si>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</si>
  <si>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</si>
  <si>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</si>
  <si>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</si>
  <si>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</si>
  <si>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</si>
  <si>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</si>
  <si>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</si>
  <si>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</si>
  <si>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</si>
  <si>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</si>
  <si>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</si>
  <si>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</si>
  <si>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</si>
  <si>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</si>
  <si>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</si>
  <si>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</si>
  <si>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</si>
  <si>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</si>
  <si>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</si>
  <si>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</si>
  <si>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</si>
  <si>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</si>
  <si>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</si>
  <si>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</si>
  <si>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</si>
  <si>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</si>
  <si>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</si>
  <si>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</si>
  <si>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</si>
  <si>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</si>
  <si>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</si>
  <si>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</si>
  <si>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</si>
  <si>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</si>
  <si>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</si>
  <si>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</si>
  <si>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</si>
  <si>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</si>
  <si>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</si>
  <si>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</si>
  <si>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</si>
  <si>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</si>
  <si>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</si>
  <si>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</si>
  <si>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</si>
  <si>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</si>
  <si>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</si>
  <si>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</si>
  <si>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</si>
  <si>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</si>
  <si>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</si>
  <si>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</si>
  <si>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</si>
  <si>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</si>
  <si>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</si>
  <si>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</si>
  <si>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</si>
  <si>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</si>
  <si>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</si>
  <si>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</si>
  <si>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</si>
  <si>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</si>
  <si>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</si>
  <si>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</si>
  <si>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</si>
  <si>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</si>
  <si>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</si>
  <si>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</si>
  <si>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</si>
  <si>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</si>
  <si>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</si>
  <si>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</si>
  <si>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</si>
  <si>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</si>
  <si>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</si>
  <si>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</si>
  <si>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</si>
  <si>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</si>
  <si>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</si>
  <si>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</si>
  <si>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</si>
  <si>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</si>
  <si>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</si>
  <si>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</si>
  <si>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</si>
  <si>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</si>
  <si>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</si>
  <si>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</si>
  <si>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</si>
  <si>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</si>
  <si>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</si>
  <si>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</si>
  <si>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</si>
  <si>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</si>
  <si>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</si>
  <si>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</si>
  <si>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</si>
  <si>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</si>
  <si>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</si>
  <si>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</si>
  <si>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</si>
  <si>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</si>
  <si>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</si>
  <si>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</si>
  <si>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</si>
  <si>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</si>
  <si>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</si>
  <si>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</si>
  <si>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</si>
  <si>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</si>
  <si>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</si>
  <si>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</si>
  <si>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</si>
  <si>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</si>
  <si>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</si>
  <si>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</si>
  <si>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</si>
  <si>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</si>
  <si>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</si>
  <si>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</si>
  <si>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</si>
  <si>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</si>
  <si>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</si>
  <si>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</si>
  <si>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</si>
  <si>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</si>
  <si>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</si>
  <si>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</si>
  <si>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</si>
  <si>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</si>
  <si>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</si>
  <si>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</si>
  <si>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</si>
  <si>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</si>
  <si>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</si>
  <si>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</si>
  <si>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</si>
  <si>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</si>
  <si>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</si>
  <si>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</si>
  <si>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</si>
  <si>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</si>
  <si>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</si>
  <si>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</si>
  <si>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</si>
  <si>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</si>
  <si>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</si>
  <si>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</si>
  <si>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</si>
  <si>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</si>
  <si>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</si>
  <si>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</si>
  <si>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</si>
  <si>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</si>
  <si>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</si>
  <si>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</si>
  <si>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</si>
  <si>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</si>
  <si>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</si>
  <si>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</si>
  <si>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</si>
  <si>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</si>
  <si>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</si>
  <si>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</si>
  <si>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</si>
  <si>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</si>
  <si>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</si>
  <si>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</si>
  <si>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</si>
  <si>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</si>
  <si>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</si>
  <si>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</si>
  <si>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</si>
  <si>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</si>
  <si>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</si>
  <si>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</si>
  <si>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</si>
  <si>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</si>
  <si>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</si>
  <si>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</si>
  <si>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</si>
  <si>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</si>
  <si>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</si>
  <si>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</si>
  <si>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</si>
  <si>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</si>
  <si>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</si>
  <si>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</si>
  <si>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</si>
  <si>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</si>
  <si>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</si>
  <si>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</si>
  <si>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</si>
  <si>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</si>
  <si>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</si>
  <si>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</si>
  <si>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</si>
  <si>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</si>
  <si>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</si>
  <si>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</si>
  <si>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</si>
  <si>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</si>
  <si>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</si>
  <si>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</si>
  <si>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</si>
  <si>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</si>
  <si>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</si>
  <si>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</si>
  <si>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</si>
  <si>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</si>
  <si>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</si>
  <si>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</si>
  <si>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</si>
  <si>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</si>
  <si>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</si>
  <si>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</si>
  <si>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</si>
  <si>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</si>
  <si>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</si>
  <si>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</si>
  <si>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</si>
  <si>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</si>
  <si>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</si>
  <si>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</si>
  <si>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</si>
  <si>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</si>
  <si>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</si>
  <si>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</si>
  <si>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</si>
  <si>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</si>
  <si>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</si>
  <si>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</si>
  <si>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</si>
  <si>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</si>
  <si>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</si>
  <si>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</si>
  <si>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</si>
  <si>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</si>
  <si>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</si>
  <si>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</si>
  <si>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</si>
  <si>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</si>
  <si>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</si>
  <si>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</si>
  <si>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</si>
  <si>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</si>
  <si>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</si>
  <si>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</si>
  <si>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</si>
  <si>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</si>
  <si>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</si>
  <si>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</si>
  <si>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</si>
  <si>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</si>
  <si>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</si>
  <si>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</si>
  <si>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</si>
  <si>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</si>
  <si>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</si>
  <si>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</si>
  <si>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</si>
  <si>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</si>
  <si>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</si>
  <si>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</si>
  <si>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</si>
  <si>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</si>
  <si>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</si>
  <si>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</si>
  <si>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</si>
  <si>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</si>
  <si>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</si>
  <si>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</si>
  <si>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</si>
  <si>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</si>
  <si>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</si>
  <si>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</si>
  <si>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</si>
  <si>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</si>
  <si>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</si>
  <si>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</si>
  <si>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</si>
  <si>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</si>
  <si>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</si>
  <si>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</si>
  <si>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</si>
  <si>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</si>
  <si>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</si>
  <si>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</si>
  <si>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</si>
  <si>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</si>
  <si>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</si>
  <si>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</si>
  <si>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</si>
  <si>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</si>
  <si>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</si>
  <si>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</si>
  <si>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</si>
  <si>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</si>
  <si>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</si>
  <si>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</si>
  <si>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</si>
  <si>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</si>
  <si>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</si>
  <si>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</si>
  <si>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</si>
  <si>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</si>
  <si>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</si>
  <si>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</si>
  <si>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</si>
  <si>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</si>
  <si>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</si>
  <si>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</si>
  <si>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</si>
  <si>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</si>
  <si>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</si>
  <si>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</si>
  <si>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</si>
  <si>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</si>
  <si>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</si>
  <si>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</si>
  <si>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</si>
  <si>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</si>
  <si>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</si>
  <si>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</si>
  <si>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</si>
  <si>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</si>
  <si>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</si>
  <si>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</si>
  <si>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</si>
  <si>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</si>
  <si>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</si>
  <si>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</si>
  <si>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</si>
  <si>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</si>
  <si>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</si>
  <si>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</si>
  <si>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</si>
  <si>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</si>
  <si>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</si>
  <si>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</si>
  <si>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</si>
  <si>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</si>
  <si>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</si>
  <si>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</si>
  <si>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</si>
  <si>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</si>
  <si>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</si>
  <si>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</si>
  <si>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</si>
  <si>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</si>
  <si>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</si>
  <si>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</si>
  <si>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</si>
  <si>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</si>
  <si>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</si>
  <si>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</si>
  <si>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</si>
  <si>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</si>
  <si>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</si>
  <si>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</si>
  <si>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</si>
  <si>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</si>
  <si>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</si>
  <si>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</si>
  <si>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</si>
  <si>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</si>
  <si>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</si>
  <si>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</si>
  <si>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</si>
  <si>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</si>
  <si>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</si>
  <si>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</si>
  <si>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</si>
  <si>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</si>
  <si>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</si>
  <si>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</si>
  <si>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</si>
  <si>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</si>
  <si>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</si>
  <si>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</si>
  <si>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</si>
  <si>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</si>
  <si>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</si>
  <si>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</si>
  <si>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</si>
  <si>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</si>
  <si>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</si>
  <si>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</si>
  <si>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</si>
  <si>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</si>
  <si>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</si>
  <si>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</si>
  <si>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</si>
  <si>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</si>
  <si>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</si>
  <si>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</si>
  <si>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</si>
  <si>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</si>
  <si>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</si>
  <si>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</si>
  <si>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</si>
  <si>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</si>
  <si>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</si>
  <si>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</si>
  <si>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</si>
  <si>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</si>
  <si>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</si>
  <si>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</si>
  <si>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</si>
  <si>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</si>
  <si>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</si>
  <si>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</si>
  <si>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</si>
  <si>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</si>
  <si>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</si>
  <si>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</si>
  <si>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</si>
  <si>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</si>
  <si>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</si>
  <si>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</si>
  <si>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</si>
  <si>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</si>
  <si>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</si>
  <si>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</si>
  <si>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</si>
  <si>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</si>
  <si>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</si>
  <si>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</si>
  <si>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</si>
  <si>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</si>
  <si>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</si>
  <si>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</si>
  <si>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</si>
  <si>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</si>
  <si>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</si>
  <si>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</si>
  <si>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</si>
  <si>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</si>
  <si>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</si>
  <si>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</si>
  <si>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</si>
  <si>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</si>
  <si>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</si>
  <si>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</si>
  <si>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</si>
  <si>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</si>
  <si>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</si>
  <si>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</si>
  <si>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</si>
  <si>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</si>
  <si>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</si>
  <si>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</si>
  <si>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</si>
  <si>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</si>
  <si>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</si>
  <si>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</si>
  <si>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</si>
  <si>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</si>
  <si>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</si>
  <si>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</si>
  <si>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</si>
  <si>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</si>
  <si>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</si>
  <si>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</si>
  <si>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</si>
  <si>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</si>
  <si>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</si>
  <si>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</si>
  <si>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</si>
  <si>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</si>
  <si>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</si>
  <si>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</si>
  <si>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</si>
  <si>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</si>
  <si>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</si>
  <si>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</si>
  <si>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</si>
  <si>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</si>
  <si>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</si>
  <si>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</si>
  <si>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</si>
  <si>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</si>
  <si>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</si>
  <si>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</si>
  <si>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</si>
  <si>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</si>
  <si>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</si>
  <si>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</si>
  <si>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</si>
  <si>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</si>
  <si>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</si>
  <si>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</si>
  <si>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</si>
  <si>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</si>
  <si>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</si>
  <si>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</si>
  <si>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</si>
  <si>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</si>
  <si>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</si>
  <si>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</si>
  <si>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</si>
  <si>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</si>
  <si>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</si>
  <si>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</si>
  <si>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</si>
  <si>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</si>
  <si>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</si>
  <si>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</si>
  <si>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</si>
  <si>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</si>
  <si>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</si>
  <si>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</si>
  <si>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</si>
  <si>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</si>
  <si>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</si>
  <si>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</si>
  <si>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</si>
  <si>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</si>
  <si>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</si>
  <si>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</si>
  <si>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</si>
  <si>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</si>
  <si>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</si>
  <si>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</si>
  <si>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</si>
  <si>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</si>
  <si>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</si>
  <si>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</si>
  <si>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</si>
  <si>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</si>
  <si>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</si>
  <si>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</si>
  <si>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</si>
  <si>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</si>
  <si>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</si>
  <si>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</si>
  <si>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</si>
  <si>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</si>
  <si>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</si>
  <si>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</si>
  <si>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</si>
  <si>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</si>
  <si>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</si>
  <si>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</si>
  <si>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</si>
  <si>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</si>
  <si>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</si>
  <si>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</si>
  <si>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</si>
  <si>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</si>
  <si>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</si>
  <si>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</si>
  <si>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</si>
  <si>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</si>
  <si>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</si>
  <si>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</si>
  <si>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</si>
  <si>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</si>
  <si>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</si>
  <si>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</si>
  <si>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</si>
  <si>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</si>
  <si>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</si>
  <si>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</si>
  <si>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</si>
  <si>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</si>
  <si>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</si>
  <si>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</si>
  <si>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</si>
  <si>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</si>
  <si>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</si>
  <si>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</si>
  <si>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</si>
  <si>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</si>
  <si>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</si>
  <si>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</si>
  <si>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</si>
  <si>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</si>
  <si>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</si>
  <si>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</si>
  <si>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</si>
  <si>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</si>
  <si>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</si>
  <si>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</si>
  <si>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</si>
  <si>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</si>
  <si>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</si>
  <si>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</si>
  <si>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</si>
  <si>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</si>
  <si>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</si>
  <si>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</si>
  <si>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</si>
  <si>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</si>
  <si>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</si>
  <si>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</si>
  <si>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</si>
  <si>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</si>
  <si>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</si>
  <si>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</si>
  <si>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</si>
  <si>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</si>
  <si>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</si>
  <si>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</si>
  <si>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</si>
  <si>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</si>
  <si>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</si>
  <si>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</si>
  <si>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</si>
  <si>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</si>
  <si>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</si>
  <si>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</si>
  <si>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</si>
  <si>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</si>
  <si>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</si>
  <si>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</si>
  <si>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</si>
  <si>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</si>
  <si>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</si>
  <si>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</si>
  <si>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</si>
  <si>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</si>
  <si>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</si>
  <si>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</si>
  <si>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</si>
  <si>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</si>
  <si>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</si>
  <si>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</si>
  <si>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</si>
  <si>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</si>
  <si>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</si>
  <si>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</si>
  <si>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</si>
  <si>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</si>
  <si>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</si>
  <si>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</si>
  <si>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</si>
  <si>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</si>
  <si>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</si>
  <si>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</si>
  <si>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</si>
  <si>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</si>
  <si>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</si>
  <si>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</si>
  <si>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</si>
  <si>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</si>
  <si>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</si>
  <si>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</si>
  <si>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</si>
  <si>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</si>
  <si>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</si>
  <si>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</si>
  <si>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</si>
  <si>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</si>
  <si>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</si>
  <si>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</si>
  <si>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</si>
  <si>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</si>
  <si>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</si>
  <si>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</si>
  <si>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</si>
  <si>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</si>
  <si>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</si>
  <si>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</si>
  <si>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</si>
  <si>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</si>
  <si>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</si>
  <si>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</si>
  <si>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</si>
  <si>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</si>
  <si>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</si>
  <si>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</si>
  <si>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</si>
  <si>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</si>
  <si>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</si>
  <si>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</si>
  <si>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</si>
  <si>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</si>
  <si>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</si>
  <si>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</si>
  <si>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</si>
  <si>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</si>
  <si>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</si>
  <si>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</si>
  <si>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</si>
  <si>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</si>
  <si>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</si>
  <si>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</si>
  <si>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</si>
  <si>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</si>
  <si>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</si>
  <si>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</si>
  <si>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</si>
  <si>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</si>
  <si>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</si>
  <si>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</si>
  <si>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</si>
  <si>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</si>
  <si>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</si>
  <si>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</si>
  <si>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</si>
  <si>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</si>
  <si>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</si>
  <si>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</si>
  <si>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</si>
  <si>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</si>
  <si>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</si>
  <si>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</si>
  <si>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</si>
  <si>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</si>
  <si>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</si>
  <si>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</si>
  <si>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</si>
  <si>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</si>
  <si>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</si>
  <si>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</si>
  <si>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</si>
  <si>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</si>
  <si>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</si>
  <si>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</si>
  <si>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</si>
  <si>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</si>
  <si>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</si>
  <si>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</si>
  <si>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</si>
  <si>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</si>
  <si>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</si>
  <si>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</si>
  <si>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</si>
  <si>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</si>
  <si>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</si>
  <si>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</si>
  <si>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</si>
  <si>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</si>
  <si>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</si>
  <si>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</si>
  <si>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</si>
  <si>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</si>
  <si>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</si>
  <si>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</si>
  <si>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</si>
  <si>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</si>
  <si>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</si>
  <si>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</si>
  <si>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</si>
  <si>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</si>
  <si>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</si>
  <si>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</si>
  <si>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</si>
  <si>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</si>
  <si>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</si>
  <si>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</si>
  <si>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</si>
  <si>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</si>
  <si>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</si>
  <si>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</si>
  <si>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</si>
  <si>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</si>
  <si>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</si>
  <si>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</si>
  <si>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</si>
  <si>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</si>
  <si>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</si>
  <si>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</si>
  <si>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</si>
  <si>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</si>
  <si>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</si>
  <si>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</si>
  <si>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</si>
  <si>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</si>
  <si>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</si>
  <si>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</si>
  <si>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</si>
  <si>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</si>
  <si>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</si>
  <si>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</si>
  <si>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</si>
  <si>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</si>
  <si>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</si>
  <si>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</si>
  <si>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</si>
  <si>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</si>
  <si>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</si>
  <si>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</si>
  <si>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</si>
  <si>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</si>
  <si>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</si>
  <si>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</si>
  <si>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</si>
  <si>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</si>
  <si>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</si>
  <si>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</si>
  <si>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</si>
  <si>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</si>
  <si>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</si>
  <si>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</si>
  <si>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</si>
  <si>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</si>
  <si>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</si>
  <si>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</si>
  <si>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</si>
  <si>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</si>
  <si>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</si>
  <si>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</si>
  <si>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</si>
  <si>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</si>
  <si>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</si>
  <si>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</si>
  <si>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</si>
  <si>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</si>
  <si>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</si>
  <si>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</si>
  <si>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</si>
  <si>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</si>
  <si>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</si>
  <si>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</si>
  <si>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</si>
  <si>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</si>
  <si>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</si>
  <si>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</si>
  <si>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</si>
  <si>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</si>
  <si>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</si>
  <si>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</si>
  <si>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</si>
  <si>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</si>
  <si>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</si>
  <si>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</si>
  <si>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</si>
  <si>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</si>
  <si>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</si>
  <si>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</si>
  <si>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</si>
  <si>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</si>
  <si>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</si>
  <si>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</si>
  <si>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</si>
  <si>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</si>
  <si>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</si>
  <si>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</si>
  <si>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</si>
  <si>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</si>
  <si>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</si>
  <si>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</si>
  <si>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</si>
  <si>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</si>
  <si>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</si>
  <si>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</si>
  <si>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</si>
  <si>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</si>
  <si>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</si>
  <si>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</si>
  <si>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</si>
  <si>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</si>
  <si>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</si>
  <si>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</si>
  <si>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</si>
  <si>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</si>
  <si>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</si>
  <si>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</si>
  <si>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</si>
  <si>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</si>
  <si>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</si>
  <si>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</si>
  <si>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</si>
  <si>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</si>
  <si>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</si>
  <si>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</si>
  <si>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</si>
  <si>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</si>
  <si>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</si>
  <si>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</si>
  <si>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</si>
  <si>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</si>
  <si>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</si>
  <si>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</si>
  <si>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</si>
  <si>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</si>
  <si>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</si>
  <si>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</si>
  <si>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</si>
  <si>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</si>
  <si>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</si>
  <si>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</si>
  <si>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</si>
  <si>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</si>
  <si>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</si>
  <si>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</si>
  <si>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</si>
  <si>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</si>
  <si>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</si>
  <si>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</si>
  <si>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</si>
  <si>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</si>
  <si>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</si>
  <si>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</si>
  <si>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</si>
  <si>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</si>
  <si>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</si>
  <si>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</si>
  <si>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</si>
  <si>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</si>
  <si>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</si>
  <si>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</si>
  <si>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</si>
  <si>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</si>
  <si>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</si>
  <si>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</si>
  <si>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</si>
  <si>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</si>
  <si>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</si>
  <si>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</si>
  <si>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</si>
  <si>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</si>
  <si>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</si>
  <si>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</si>
  <si>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</si>
  <si>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</si>
  <si>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</si>
  <si>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</si>
  <si>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</si>
  <si>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</si>
  <si>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</si>
  <si>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</si>
  <si>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</si>
  <si>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</si>
  <si>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</si>
  <si>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</si>
  <si>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</si>
  <si>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</si>
  <si>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</si>
  <si>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</si>
  <si>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</si>
  <si>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</si>
  <si>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</si>
  <si>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</si>
  <si>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</si>
  <si>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</si>
  <si>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</si>
  <si>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</si>
  <si>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</si>
  <si>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</si>
  <si>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</si>
  <si>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</si>
  <si>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</si>
  <si>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</si>
  <si>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</si>
  <si>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</si>
  <si>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</si>
  <si>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</si>
  <si>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</si>
  <si>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</si>
  <si>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</si>
  <si>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</si>
  <si>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</si>
  <si>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</si>
  <si>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</si>
  <si>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</si>
  <si>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</si>
  <si>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</si>
  <si>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</si>
  <si>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</si>
  <si>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</si>
  <si>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</si>
  <si>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</si>
  <si>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</si>
  <si>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</si>
  <si>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</si>
  <si>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</si>
  <si>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</si>
  <si>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</si>
  <si>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</si>
  <si>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</si>
  <si>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</si>
  <si>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</si>
  <si>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</si>
  <si>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</si>
  <si>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</si>
  <si>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</si>
  <si>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</si>
  <si>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</si>
  <si>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</si>
  <si>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</si>
  <si>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</si>
  <si>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</si>
  <si>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</si>
  <si>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</si>
  <si>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</si>
  <si>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</si>
  <si>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</si>
  <si>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</si>
  <si>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</si>
  <si>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</si>
  <si>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</si>
  <si>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</si>
  <si>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</si>
  <si>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</si>
  <si>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</si>
  <si>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</si>
  <si>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</si>
  <si>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</si>
  <si>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</si>
  <si>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</si>
  <si>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</si>
  <si>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</si>
  <si>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</si>
  <si>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</si>
  <si>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</si>
  <si>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</si>
  <si>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</si>
  <si>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</si>
  <si>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</si>
  <si>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</si>
  <si>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</si>
  <si>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</si>
  <si>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</si>
  <si>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</si>
  <si>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</si>
  <si>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</si>
  <si>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</si>
  <si>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</si>
  <si>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</si>
  <si>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</si>
  <si>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</si>
  <si>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</si>
  <si>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</si>
  <si>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</si>
  <si>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</si>
  <si>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</si>
  <si>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</si>
  <si>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</si>
  <si>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</si>
  <si>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</si>
  <si>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</si>
  <si>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</si>
  <si>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</si>
  <si>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</si>
  <si>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</si>
  <si>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</si>
  <si>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</si>
  <si>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</si>
  <si>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</si>
  <si>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</si>
  <si>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</si>
  <si>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</si>
  <si>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</si>
  <si>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</si>
  <si>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</si>
  <si>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</si>
  <si>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</si>
  <si>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</si>
  <si>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</si>
  <si>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</si>
  <si>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</si>
  <si>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</si>
  <si>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</si>
  <si>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</si>
  <si>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</si>
  <si>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</si>
  <si>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</si>
  <si>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</si>
  <si>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</si>
  <si>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</si>
  <si>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</si>
  <si>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</si>
  <si>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</si>
  <si>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</si>
  <si>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</si>
  <si>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</si>
  <si>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</si>
  <si>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</si>
  <si>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</si>
  <si>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</si>
  <si>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</si>
  <si>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</si>
  <si>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</si>
  <si>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</si>
  <si>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</si>
  <si>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</si>
  <si>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</si>
  <si>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</si>
  <si>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</si>
  <si>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</si>
  <si>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</si>
  <si>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</si>
  <si>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</si>
  <si>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</si>
  <si>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</si>
  <si>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</si>
  <si>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</si>
  <si>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</si>
  <si>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</si>
  <si>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</si>
  <si>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</si>
  <si>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</si>
  <si>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</si>
  <si>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</si>
  <si>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</si>
  <si>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</si>
  <si>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</si>
  <si>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</si>
  <si>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</si>
  <si>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</si>
  <si>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</si>
  <si>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</si>
  <si>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</si>
  <si>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</si>
  <si>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</si>
  <si>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</si>
  <si>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</si>
  <si>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</si>
  <si>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</si>
  <si>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</si>
  <si>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</si>
  <si>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</si>
  <si>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</si>
  <si>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</si>
  <si>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</si>
  <si>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</si>
  <si>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</si>
  <si>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</si>
  <si>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</si>
  <si>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</si>
  <si>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</si>
  <si>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</si>
  <si>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</si>
  <si>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</si>
  <si>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</si>
  <si>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</si>
  <si>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</si>
  <si>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</si>
  <si>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</si>
  <si>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</si>
  <si>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</si>
  <si>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</si>
  <si>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</si>
  <si>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</si>
  <si>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</si>
  <si>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</si>
  <si>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</si>
  <si>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</si>
  <si>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</si>
  <si>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</si>
  <si>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</si>
  <si>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</si>
  <si>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</si>
  <si>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</si>
  <si>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</si>
  <si>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</si>
  <si>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</si>
  <si>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</si>
  <si>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</si>
  <si>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</si>
  <si>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</si>
  <si>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</si>
  <si>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</si>
  <si>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</si>
  <si>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</si>
  <si>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</si>
  <si>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</si>
  <si>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</si>
  <si>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</si>
  <si>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</si>
  <si>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</si>
  <si>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</si>
  <si>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</si>
  <si>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</si>
  <si>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</si>
  <si>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</si>
  <si>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</si>
  <si>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</si>
  <si>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</si>
  <si>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</si>
  <si>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</si>
  <si>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</si>
  <si>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</si>
  <si>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</si>
  <si>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</si>
  <si>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</si>
  <si>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</si>
  <si>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</si>
  <si>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</si>
  <si>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</si>
  <si>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</si>
  <si>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</si>
  <si>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</si>
  <si>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</si>
  <si>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</si>
  <si>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</si>
  <si>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</si>
  <si>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</si>
  <si>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</si>
  <si>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</si>
  <si>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</si>
  <si>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</si>
  <si>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</si>
  <si>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</si>
  <si>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</si>
  <si>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</si>
  <si>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</si>
  <si>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</si>
  <si>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</si>
  <si>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</si>
  <si>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</si>
  <si>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</si>
  <si>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</si>
  <si>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</si>
  <si>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</si>
  <si>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</si>
  <si>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</si>
  <si>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</si>
  <si>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</si>
  <si>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</si>
  <si>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</si>
  <si>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</si>
  <si>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</si>
  <si>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</si>
  <si>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</si>
  <si>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</si>
  <si>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</si>
  <si>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</si>
  <si>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</si>
  <si>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</si>
  <si>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</si>
  <si>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</si>
  <si>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</si>
  <si>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</si>
  <si>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</si>
  <si>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</si>
  <si>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</si>
  <si>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</si>
  <si>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</si>
  <si>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</si>
  <si>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</si>
  <si>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</si>
  <si>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</si>
  <si>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</si>
  <si>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</si>
  <si>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</si>
  <si>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</si>
  <si>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</si>
  <si>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</si>
  <si>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</si>
  <si>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</si>
  <si>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</si>
  <si>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</si>
  <si>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</si>
  <si>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</si>
  <si>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</si>
  <si>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</si>
  <si>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</si>
  <si>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</si>
  <si>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</si>
  <si>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</si>
  <si>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</si>
  <si>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</si>
  <si>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</si>
  <si>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</si>
  <si>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</si>
  <si>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</si>
  <si>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</si>
  <si>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</si>
  <si>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</si>
  <si>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</si>
  <si>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</si>
  <si>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</si>
  <si>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</si>
  <si>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</si>
  <si>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</si>
  <si>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</si>
  <si>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</si>
  <si>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</si>
  <si>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</si>
  <si>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</si>
  <si>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</si>
  <si>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</si>
  <si>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</si>
  <si>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</si>
  <si>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</si>
  <si>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</si>
  <si>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</si>
  <si>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</si>
  <si>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</si>
  <si>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</si>
  <si>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</si>
  <si>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</si>
  <si>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</si>
  <si>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</si>
  <si>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</si>
  <si>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</si>
  <si>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</si>
  <si>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</si>
  <si>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</si>
  <si>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</si>
  <si>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</si>
  <si>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</si>
  <si>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</si>
  <si>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</si>
  <si>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</si>
  <si>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</si>
  <si>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</si>
  <si>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</si>
  <si>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</si>
  <si>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</si>
  <si>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</si>
  <si>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</si>
  <si>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</si>
  <si>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</si>
  <si>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</si>
  <si>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</si>
  <si>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</si>
  <si>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</si>
  <si>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</si>
  <si>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</si>
  <si>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</si>
  <si>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</si>
  <si>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</si>
  <si>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</si>
  <si>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</si>
  <si>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</si>
  <si>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</si>
  <si>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</si>
  <si>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</si>
  <si>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</si>
  <si>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</si>
  <si>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</si>
  <si>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</si>
  <si>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</si>
  <si>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</si>
  <si>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</si>
  <si>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</si>
  <si>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</si>
  <si>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</si>
  <si>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</si>
  <si>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</si>
  <si>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</si>
  <si>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</si>
  <si>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</si>
  <si>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</si>
  <si>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</si>
  <si>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</si>
  <si>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</si>
  <si>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</si>
  <si>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</si>
  <si>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</si>
  <si>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</si>
  <si>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</si>
  <si>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</si>
  <si>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</si>
  <si>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</si>
  <si>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</si>
  <si>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</si>
  <si>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</si>
  <si>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</si>
  <si>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</si>
  <si>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</si>
  <si>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</si>
  <si>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</si>
  <si>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</si>
  <si>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</si>
  <si>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</si>
  <si>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</si>
  <si>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</si>
  <si>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</si>
  <si>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</si>
  <si>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</si>
  <si>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</si>
  <si>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</si>
  <si>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</si>
  <si>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</si>
  <si>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</si>
  <si>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</si>
  <si>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</si>
  <si>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</si>
  <si>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</si>
  <si>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</si>
  <si>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</si>
  <si>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</si>
  <si>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</si>
  <si>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</si>
  <si>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</si>
  <si>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</si>
  <si>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</si>
  <si>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</si>
  <si>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</si>
  <si>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</si>
  <si>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</si>
  <si>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</si>
  <si>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</si>
  <si>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</si>
  <si>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</si>
  <si>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</si>
  <si>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</si>
  <si>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</si>
  <si>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</si>
  <si>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</si>
  <si>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</si>
  <si>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</si>
  <si>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</si>
  <si>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</si>
  <si>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</si>
  <si>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</si>
  <si>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</si>
  <si>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</si>
  <si>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</si>
  <si>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</si>
  <si>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</si>
  <si>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</si>
  <si>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</si>
  <si>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</si>
  <si>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</si>
  <si>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</si>
  <si>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</si>
  <si>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</si>
  <si>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</si>
  <si>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</si>
  <si>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</si>
  <si>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</si>
  <si>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</si>
  <si>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</si>
  <si>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</si>
  <si>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</si>
  <si>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</si>
  <si>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</si>
  <si>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</si>
  <si>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</si>
  <si>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</si>
  <si>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</si>
  <si>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</si>
  <si>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</si>
  <si>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</si>
  <si>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</si>
  <si>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</si>
  <si>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</si>
  <si>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</si>
  <si>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</si>
  <si>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</si>
  <si>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</si>
  <si>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</si>
  <si>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</si>
  <si>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</si>
  <si>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</si>
  <si>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</si>
  <si>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</si>
  <si>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</si>
  <si>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</si>
  <si>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WAS access night issue AS located at USF /Team need 80 min</t>
  </si>
  <si>
    <t>PCM-20251105-00002137</t>
  </si>
  <si>
    <t>WAS access night issue AS located at USF /Team need 100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</si>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</sst>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9" totalsRowShown="0" headerRowDxfId="158" dataDxfId="157" headerRowBorderDxfId="155" tableBorderDxfId="156" totalsRowBorderDxfId="154">
  <autoFilter ref="A1:L8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7" totalsRowShown="0" headerRowDxfId="141" dataDxfId="140" headerRowBorderDxfId="138" tableBorderDxfId="139" totalsRowBorderDxfId="137">
  <autoFilter ref="A1:CJ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32" dataDxfId="31" headerRowBorderDxfId="29" tableBorderDxfId="30" totalsRowBorderDxfId="28">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6" totalsRowShown="0" headerRowDxfId="15" dataDxfId="14" headerRowBorderDxfId="12" tableBorderDxfId="13">
  <autoFilter ref="A1:L3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9"/>
  <sheetViews>
    <sheetView workbookViewId="0">
      <selection activeCell="A14" sqref="A14"/>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304.30079537037091</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0.84610775463079335</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45967.249221180558</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45967.249221180558</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45967.249221180558</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45967.249221180558</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45967.249221180558</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45967.249221180558</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45967.249221180558</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45967.249221180558</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45967.249221180558</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45967.249221180558</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45967.249221180558</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45967.249221180558</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45967.249221180558</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45967.249221180558</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45967.249221180558</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45967.249221180558</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45967.249221180558</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45967.249221180558</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45967.249221180558</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45967.249221180558</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45967.249221180558</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45967.249221180558</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45967.249221180558</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45967.249221180558</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45967.249221180558</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45967.249221180558</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45967.249221180558</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45967.249221180558</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45967.249221180558</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45967.249221180558</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45967.249221180558</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45967.249221180558</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45967.249221180558</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45967.249221180558</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45967.249221180558</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45967.249221180558</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45967.249221180558</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45967.249221180558</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45967.249221180558</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45967.249221180558</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45967.249221180558</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45967.249221180558</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45967.249221180558</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45967.249221180558</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45967.249221180558</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45967.249221180558</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45967.249221180558</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45967.249221180558</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45967.249221180558</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45967.249221180558</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45967.249221180558</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45967.249221180558</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45967.249221180558</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45967.249221180558</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45967.249221180558</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45967.249221180558</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45967.249221180558</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45967.249221180558</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45967.249221180558</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45967.249221180558</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45967.249221180558</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45967.249221180558</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45967.249221180558</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45967.249221180558</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45967.249221180558</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45967.249221180558</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45967.249221180558</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45967.249221180558</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45967.249221180558</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45967.249221180558</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45967.249221180558</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45967.249221180558</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45967.249221180558</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45967.249221180558</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45967.249221180558</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45967.249221180558</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45967.249221180558</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45967.249221180558</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45967.249221180558</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45967.249221180558</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45967.249221180558</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45967.249221180558</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45967.249221180558</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45967.249221180558</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45967.249221180558</v>
      </c>
      <c r="H88" s="133"/>
      <c r="I88" s="131" t="str">
        <f>IFERROR(VLOOKUP(D88,DB!A:F,6,0),"")</f>
        <v/>
      </c>
      <c r="J88" s="131" t="str">
        <f>IFERROR(VLOOKUP(D88,DB!A:G,7,0),"")</f>
        <v/>
      </c>
      <c r="K88" s="135"/>
      <c r="L88" s="136" t="str">
        <f>IFERROR(VLOOKUP(D88,DB!A:I,9,0),"")</f>
        <v/>
      </c>
    </row>
    <row r="89" spans="1:12" ht="15" customHeight="1">
      <c r="A89" s="139"/>
      <c r="B89" s="140" t="str">
        <f>IFERROR(VLOOKUP(D89,DB!A:K,11,0),"")</f>
        <v/>
      </c>
      <c r="C89" s="140"/>
      <c r="D89" s="140"/>
      <c r="E89" s="141"/>
      <c r="F89" s="142"/>
      <c r="G89" s="143">
        <f ca="1">IFERROR(NOW()-F89,"")</f>
        <v>45967.249221180558</v>
      </c>
      <c r="H89" s="142"/>
      <c r="I89" s="140" t="str">
        <f>IFERROR(VLOOKUP(D89,DB!A:F,6,0),"")</f>
        <v/>
      </c>
      <c r="J89" s="140" t="str">
        <f>IFERROR(VLOOKUP(D89,DB!A:G,7,0),"")</f>
        <v/>
      </c>
      <c r="K89" s="144"/>
      <c r="L89" s="145" t="str">
        <f>IFERROR(VLOOKUP(D89,DB!A:I,9,0),"")</f>
        <v/>
      </c>
    </row>
  </sheetData>
  <customSheetViews>
    <customSheetView guid="{F6042A99-DD27-4453-835D-0834D95730CC}" filter="1" showAutoFilter="1">
      <pageMargins left="0" right="0" top="0" bottom="0" header="0" footer="0"/>
      <autoFilter ref="B1:M1" xr:uid="{A44C2F1D-7450-4609-A369-3D4419BB345D}"/>
    </customSheetView>
  </customSheetViews>
  <dataValidations count="2">
    <dataValidation allowBlank="1" showInputMessage="1" showErrorMessage="1" sqref="E1" xr:uid="{5DBA255D-CDD9-49FB-AD3C-AF70AB4EE696}"/>
    <dataValidation type="list" allowBlank="1" showInputMessage="1" showErrorMessage="1" sqref="E2:E8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7"/>
  <sheetViews>
    <sheetView workbookViewId="0">
      <selection activeCell="J7" sqref="J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142.24938333333557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39107</v>
      </c>
      <c r="B4" s="18" t="str">
        <f>IFERROR(VLOOKUP(D4,DB!A:K,11,0),"")</f>
        <v>R2</v>
      </c>
      <c r="C4" s="18">
        <v>1</v>
      </c>
      <c r="D4" s="18" t="s">
        <v>27532</v>
      </c>
      <c r="E4" s="111" t="s">
        <v>39102</v>
      </c>
      <c r="F4" s="112">
        <v>45958.742083333331</v>
      </c>
      <c r="G4" s="113">
        <f ca="1">IFERROR(NOW()-F4,"-")</f>
        <v>8.5071378472275683</v>
      </c>
      <c r="H4" s="112">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c r="B5" s="18" t="str">
        <f>IFERROR(VLOOKUP(D5,DB!A:K,11,0),"")</f>
        <v/>
      </c>
      <c r="C5" s="18"/>
      <c r="D5" s="18"/>
      <c r="E5" s="111"/>
      <c r="F5" s="112"/>
      <c r="G5" s="113">
        <f ca="1">IFERROR(NOW()-F5,"-")</f>
        <v>45967.249221180558</v>
      </c>
      <c r="H5" s="112"/>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8"/>
      <c r="E6" s="111"/>
      <c r="F6" s="112"/>
      <c r="G6" s="113">
        <f ca="1">IFERROR(NOW()-F6,"-")</f>
        <v>45967.249221180558</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45967.249221180558</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45967.249221180558</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45967.249221180558</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45967.249221180558</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45967.249221180558</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45967.249221180558</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45967.249221180558</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45967.249221180558</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45967.249221180558</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45967.249221180558</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45967.249221180558</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45967.249221180558</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45967.249221180558</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45967.249221180558</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45967.249221180558</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45967.249221180558</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45967.249221180558</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45967.249221180558</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45967.249221180558</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45967.249221180558</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45967.249221180558</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45967.249221180558</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45967.249221180558</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45967.249221180558</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45967.249221180558</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45967.249221180558</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45967.249221180558</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45967.249221180558</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45967.249221180558</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45967.249221180558</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45967.249221180558</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45967.249221180558</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45967.249221180558</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45967.249221180558</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45967.249221180558</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45967.249221180558</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45967.249221180558</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45967.249221180558</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45967.249221180558</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45967.249221180558</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45967.249221180558</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45967.249221180558</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45967.249221180558</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45967.249221180558</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45967.249221180558</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45967.249221180558</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45967.249221180558</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45967.249221180558</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45967.249221180558</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45967.249221180558</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45967.249221180558</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45967.249221180558</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45967.249221180558</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45967.249221180558</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45967.249221180558</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45967.249221180558</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45967.249221180558</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45967.249221180558</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45967.249221180558</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45967.249221180558</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45967.249221180558</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45967.249221180558</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45967.249221180558</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45967.249221180558</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45967.249221180558</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45967.249221180558</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45967.249221180558</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45967.249221180558</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45967.249221180558</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45967.249221180558</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45967.249221180558</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45967.249221180558</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45967.249221180558</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45967.249221180558</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45967.249221180558</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45967.249221180558</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45967.249221180558</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45967.249221180558</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45967.249221180558</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45967.249221180558</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45967.249221180558</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45967.249221180558</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45967.249221180558</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45967.249221180558</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45967.249221180558</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45967.249221180558</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45967.249221180558</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45967.249221180558</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45967.249221180558</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45967.249221180558</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55"/>
      <c r="B97" s="156" t="str">
        <f>IFERROR(VLOOKUP(D97,DB!A:K,11,0),"")</f>
        <v/>
      </c>
      <c r="C97" s="156"/>
      <c r="D97" s="156"/>
      <c r="E97" s="157"/>
      <c r="F97" s="158"/>
      <c r="G97" s="159">
        <f ca="1">IFERROR(NOW()-F97,"-")</f>
        <v>45967.249221180558</v>
      </c>
      <c r="H97" s="158"/>
      <c r="I97" s="156" t="str">
        <f>IFERROR(VLOOKUP(D97,DB!A:F,6,0),"")</f>
        <v/>
      </c>
      <c r="J97" s="156" t="str">
        <f>IFERROR(VLOOKUP(D97,DB!A:G,7,0),"")</f>
        <v/>
      </c>
      <c r="K97" s="160"/>
      <c r="L97" s="156" t="str">
        <f>IFERROR(VLOOKUP(D97,DB!A:I,9,0),"")</f>
        <v/>
      </c>
      <c r="M97" s="156"/>
      <c r="N97" s="156"/>
      <c r="O97" s="156"/>
      <c r="P97" s="156"/>
      <c r="Q97" s="156"/>
      <c r="R97" s="156"/>
      <c r="S97" s="156"/>
      <c r="T97" s="156"/>
      <c r="U97" s="156"/>
      <c r="V97" s="156"/>
      <c r="W97" s="156"/>
      <c r="X97" s="156"/>
      <c r="Y97" s="156"/>
      <c r="Z97" s="156"/>
      <c r="AA97" s="156"/>
      <c r="AB97" s="156"/>
      <c r="AC97" s="156"/>
      <c r="AD97" s="156"/>
      <c r="AE97" s="156"/>
      <c r="AF97" s="156"/>
      <c r="AG97" s="156"/>
      <c r="AH97" s="156"/>
      <c r="AI97" s="156"/>
      <c r="AJ97" s="156"/>
      <c r="AK97" s="156"/>
      <c r="AL97" s="156"/>
      <c r="AM97" s="156"/>
      <c r="AN97" s="156"/>
      <c r="AO97" s="156"/>
      <c r="AP97" s="156"/>
      <c r="AQ97" s="156"/>
      <c r="AR97" s="156"/>
      <c r="AS97" s="156"/>
      <c r="AT97" s="156"/>
      <c r="AU97" s="156"/>
      <c r="AV97" s="156"/>
      <c r="AW97" s="156"/>
      <c r="AX97" s="156"/>
      <c r="AY97" s="156"/>
      <c r="AZ97" s="156"/>
      <c r="BA97" s="156"/>
      <c r="BB97" s="156"/>
      <c r="BC97" s="156"/>
      <c r="BD97" s="156"/>
      <c r="BE97" s="156"/>
      <c r="BF97" s="156"/>
      <c r="BG97" s="156"/>
      <c r="BH97" s="156"/>
      <c r="BI97" s="156"/>
      <c r="BJ97" s="156"/>
      <c r="BK97" s="156"/>
      <c r="BL97" s="156"/>
      <c r="BM97" s="156"/>
      <c r="BN97" s="156"/>
      <c r="BO97" s="156"/>
      <c r="BP97" s="156"/>
      <c r="BQ97" s="156"/>
      <c r="BR97" s="156"/>
      <c r="BS97" s="156"/>
      <c r="BT97" s="156"/>
      <c r="BU97" s="156"/>
      <c r="BV97" s="156"/>
      <c r="BW97" s="156"/>
      <c r="BX97" s="156"/>
      <c r="BY97" s="156"/>
      <c r="BZ97" s="156"/>
      <c r="CA97" s="156"/>
      <c r="CB97" s="156"/>
      <c r="CC97" s="156"/>
      <c r="CD97" s="156"/>
      <c r="CE97" s="156"/>
      <c r="CF97" s="156"/>
      <c r="CG97" s="156"/>
      <c r="CH97" s="156"/>
      <c r="CI97" s="156"/>
      <c r="CJ97" s="161"/>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45967.249221296297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45967.249221296297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45967.249221296297</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45967.249221296297</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45967.249221296297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45967.249221296297</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45967.249221296297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45967.249221296297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45967.249221296297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45967.249221296297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45967.249221296297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45967.249221296297</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45967.249221296297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45967.249221296297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45967.249221296297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45967.249221296297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45967.249221296297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45967.249221296297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45967.249221296297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45967.249221296297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45967.249221296297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45967.249221296297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45967.249221296297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45967.249221296297</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45967.249221296297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45967.249221296297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45967.249221296297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45967.249221296297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45967.249221296297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45967.249221296297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45967.249221296297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45967.249221296297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45967.249221296297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45967.249221296297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45967.249221296297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45967.249221296297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45967.249221296297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45967.249221296297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45967.249221296297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45967.249221296297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45967.249221296297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45967.249221296297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45967.249221296297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45967.249221296297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45967.249221296297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45967.249221296297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45967.249221296297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45967.249221296297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45967.249221296297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45967.249221296297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45967.249221296297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45967.249221296297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45967.249221296297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45967.249221296297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45967.249221296297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45967.249221296297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45967.249221296297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45967.249221296297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45967.249221296297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45967.249221296297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45967.249221296297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45967.249221296297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45967.249221296297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45967.249221296297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45967.249221296297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45967.249221296297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45967.249221296297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45967.249221296297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45967.249221296297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45967.249221296297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45967.249221296297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45967.249221296297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45967.249221296297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45967.249221296297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45967.249221296297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45967.249221296297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45967.249221296297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45967.249221296297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45967.249221296297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45967.249221296297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45967.249221296297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45967.249221296297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45967.249221296297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45967.249221296297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45967.249221296297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45967.249221296297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45967.249221296297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45967.249221296297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45967.249221296297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45967.249221296297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45967.249221296297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45967.249221296297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45967.249221296297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45967.249221296297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45967.249221296297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45967.249221296297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45967.249221296297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45967.249221296297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45967.249221296297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45967.249221296297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45967.249221296297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45967.249221296297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45967.249221296297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45967.249221296297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45967.249221296297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45967.249221296297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45967.249221296297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45967.249221296297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45967.249221296297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45967.249221296297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45967.249221296297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45967.249221296297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45967.249221296297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45967.249221296297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45967.249221296297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45967.249221296297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45967.249221296297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45967.249221296297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45967.249221296297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45967.249221296297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45967.249221296297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45967.249221296297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45967.249221296297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45967.249221296297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45967.249221296297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45967.249221296297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45967.249221296297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45967.249221296297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45967.249221296297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45967.249221296297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45967.249221296297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45967.249221296297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45967.249221296297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45967.249221296297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45967.249221296297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45967.249221296297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45967.249221296297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45967.249221296297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45967.249221296297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45967.249221296297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45967.249221296297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45967.249221296297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45967.249221296297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45967.249221296297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45967.249221296297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45967.249221296297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45967.249221296297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45967.249221296297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45967.249221296297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45967.249221296297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45967.249221296297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45967.249221296297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45967.249221296297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45967.249221296297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45967.249221296297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45967.249221296297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45967.249221296297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45967.249221296297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45967.249221296297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45967.249221296297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45967.249221296297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45967.249221296297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45967.249221296297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45967.249221296297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45967.249221296297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45967.249221296297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45967.249221296297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45967.249221296297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45967.249221296297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45967.249221296297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45967.249221296297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45967.249221296297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45967.249221296297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45967.249221296297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45967.249221296297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45967.249221296297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45967.249221296297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45967.249221296297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45967.249221296297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45967.249221296297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45967.249221296297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45967.249221296297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45967.249221296297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45967.249221296297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45967.249221296297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45967.249221296297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45967.249221296297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45967.249221296297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45967.249221296297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45967.249221296297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45967.249221296297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45967.249221296297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45967.249221296297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45967.249221296297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45967.249221296297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45967.249221296297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45967.249221296297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45967.249221296297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45967.249221296297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45967.249221296297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45967.249221296297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45967.249221296297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45967.249221296297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45967.249221296297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45967.249221296297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45967.249221296297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45967.249221296297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45967.249221296297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45967.249221296297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45967.249221296297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45967.249221296297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45967.249221296297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45967.249221296297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45967.249221296297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45967.249221296297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45967.249221296297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45967.249221296297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45967.249221296297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45967.249221296297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45967.249221296297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45967.249221296297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45967.249221296297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45967.249221296297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45967.249221296297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45967.249221296297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45967.249221296297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45967.249221296297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45967.249221296297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45967.249221296297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45967.249221296297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45967.249221296297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45967.249221296297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45967.249221296297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45967.249221296297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45967.249221296297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45967.249221296297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45967.249221296297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45967.249221296297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45967.249221296297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45967.249221296297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45967.249221296297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45967.249221296297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45967.249221296297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45967.249221296297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45967.249221296297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45967.249221296297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45967.249221296297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45967.249221296297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45967.249221296297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45967.249221296297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45967.249221296297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45967.249221296297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45967.249221296297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45967.249221296297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45967.249221296297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45967.249221296297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45967.249221296297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45967.249221296297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45967.249221296297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45967.249221296297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45967.249221296297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45967.249221296297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45967.249221296297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45967.249221296297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45967.249221296297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45967.249221296297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45967.249221296297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45967.249221296297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45967.249221296297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45967.249221296297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45967.249221296297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45967.249221296297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45967.249221296297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45967.249221296297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45967.249221296297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45967.249221296297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45967.249221296297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45967.249221296297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45967.249221296297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45967.249221296297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45967.249221296297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45967.249221296297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45967.249221296297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45967.249221296297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45967.249221296297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45967.249221296297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45967.249221296297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45967.249221296297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45967.249221296297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45967.249221296297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45967.249221296297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45967.249221296297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45967.249221296297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45967.249221296297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45967.249221296297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45967.249221296297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45967.249221296297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45967.249221296297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45967.249221296297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45967.249221296297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45967.249221296297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45967.249221296297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45967.249221296297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45967.249221296297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45967.249221296297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45967.249221296297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45967.249221296297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45967.249221296297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45967.249221296297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45967.249221296297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45967.249221296297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45967.249221296297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45967.249221296297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45967.249221296297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45967.249221296297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45967.249221296297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45967.249221296297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45967.249221296297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45967.249221296297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45967.249221296297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45967.249221296297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45967.249221296297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45967.249221296297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45967.249221296297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45967.249221296297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45967.249221296297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45967.249221296297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45967.249221296297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45967.249221296297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45967.249221296297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45967.249221296297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45967.249221296297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45967.249221296297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45967.249221296297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45967.249221296297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45967.249221296297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45967.249221296297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45967.249221296297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45967.249221296297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45967.249221296297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45967.249221296297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45967.249221296297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45967.249221296297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45967.249221296297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45967.249221296297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45967.249221296297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45967.249221296297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45967.249221296297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45967.249221296297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45967.249221296297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45967.249221296297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45967.249221296297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45967.249221296297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45967.249221296297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45967.249221296297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45967.249221296297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45967.249221296297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45967.249221296297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45967.249221296297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45967.249221296297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45967.249221296297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45967.249221296297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45967.249221296297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45967.249221296297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45967.249221296297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45967.249221296297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45967.249221296297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45967.249221296297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45967.249221296297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45967.249221296297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45967.249221296297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45967.249221296297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45967.249221296297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45967.249221296297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45967.249221296297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45967.249221296297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45967.249221296297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45967.249221296297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45967.249221296297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45967.249221296297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45967.249221296297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45967.249221296297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45967.249221296297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45967.249221296297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45967.249221296297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45967.249221296297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45967.249221296297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45967.249221296297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45967.249221296297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45967.249221296297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45967.249221296297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45967.249221296297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45967.249221296297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45967.249221296297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45967.249221296297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45967.249221296297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45967.249221296297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45967.249221296297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45967.249221296297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45967.249221296297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45967.249221296297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45967.249221296297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45967.249221296297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45967.249221296297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45967.249221296297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45967.249221296297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45967.249221296297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45967.249221296297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45967.249221296297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45967.249221296297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45967.249221296297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45967.249221296297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45967.249221296297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45967.249221296297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45967.249221296297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45967.249221296297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45967.249221296297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45967.249221296297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45967.249221296297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45967.249221296297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45967.249221296297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45967.249221296297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45967.249221296297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45967.249221296297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45967.249221296297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45967.249221296297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45967.249221296297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45967.249221296297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45967.249221296297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45967.249221296297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45967.249221296297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45967.249221296297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45967.249221296297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45967.249221296297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45967.249221296297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45967.249221296297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45967.249221296297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45967.249221296297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45967.249221296297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45967.249221296297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45967.249221296297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45967.249221296297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45967.249221296297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45967.249221296297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45967.249221296297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45967.249221296297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45967.249221296297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45967.249221296297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45967.249221296297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45967.249221296297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45967.249221296297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45967.249221296297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45967.249221296297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45967.249221296297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45967.249221296297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45967.249221296297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45967.249221296297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45967.249221296297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45967.249221296297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45967.249221296297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45967.249221296297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45967.249221296297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45967.249221296297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45967.249221296297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45967.249221296297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45967.249221296297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45967.249221296297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45967.249221296297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45967.249221296297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45967.249221296297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45967.249221296297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45967.249221296297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45967.249221296297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45967.249221296297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45967.249221296297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45967.249221296297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45967.249221296297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45967.249221296297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45967.249221296297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45967.249221296297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45967.249221296297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45967.249221296297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45967.249221296297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45967.249221296297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45967.249221296297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45967.249221296297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45967.249221296297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45967.249221296297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45967.249221296297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45967.249221296297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45967.249221296297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45967.249221296297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45967.249221296297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45967.249221296297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45967.249221296297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45967.249221296297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45967.249221296297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45967.249221296297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45967.249221296297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45967.249221296297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45967.249221296297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45967.249221296297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45967.249221296297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45967.249221296297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45967.249221296297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45967.249221296297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45967.249221296297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45967.249221296297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45967.249221296297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45967.249221296297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45967.249221296297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45967.249221296297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45967.249221296297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45967.249221296297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45967.249221296297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45967.249221296297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45967.249221296297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45967.249221296297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45967.249221296297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45967.249221296297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45967.249221296297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45967.249221296297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45967.249221296297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45967.249221296297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45967.249221296297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45967.249221296297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45967.249221296297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45967.249221296297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45967.249221296297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45967.249221296297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45967.249221296297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45967.249221296297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45967.249221296297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45967.249221296297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45967.249221296297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45967.249221296297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45967.249221296297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45967.249221296297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45967.249221296297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45967.249221296297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45967.249221296297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45967.249221296297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45967.249221296297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45967.249221296297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45967.249221296297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45967.249221296297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45967.249221296297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45967.249221296297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45967.249221296297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45967.249221296297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45967.249221296297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45967.249221296297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45967.249221296297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45967.249221296297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45967.249221296297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45967.249221296297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45967.249221296297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45967.249221296297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45967.249221296297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45967.249221296297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45967.249221296297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45967.249221296297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45967.249221296297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45967.249221296297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45967.249221296297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45967.249221296297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45967.249221296297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45967.249221296297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45967.249221296297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45967.249221296297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45967.249221296297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45967.249221296297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45967.249221296297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45967.249221296297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45967.249221296297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45967.249221296297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45967.249221296297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45967.249221296297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45967.249221296297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45967.249221296297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45967.249221296297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45967.249221296297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45967.249221296297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45967.249221296297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45967.249221296297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45967.249221296297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45967.249221296297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45967.249221296297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45967.249221296297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45967.249221296297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45967.249221296297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45967.249221296297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45967.249221296297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45967.249221296297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45967.249221296297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45967.249221296297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45967.249221296297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45967.249221296297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45967.249221296297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45967.249221296297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45967.249221296297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45967.249221296297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45967.249221296297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45967.249221296297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45967.249221296297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45967.249221296297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45967.249221296297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45967.249221296297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45967.249221296297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45967.249221296297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45967.249221296297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45967.249221296297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45967.249221296297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45967.249221296297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45967.249221296297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45967.249221296297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45967.249221296297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45967.249221296297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45967.249221296297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45967.249221296297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45967.249221296297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45967.249221296297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45967.249221296297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45967.249221296297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45967.249221296297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45967.249221296297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45967.249221296297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45967.249221296297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45967.249221296297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45967.249221296297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45967.249221296297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45967.249221296297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45967.249221296297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45967.249221296297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45967.249221296297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45967.249221296297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45967.249221296297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45967.249221296297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45967.249221296297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45967.249221296297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45967.249221296297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45967.249221296297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45967.249221296297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45967.249221296297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45967.249221296297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45967.249221296297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45967.249221296297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45967.249221296297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45967.249221296297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45967.249221296297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45967.249221296297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45967.249221296297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45967.249221296297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45967.249221296297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45967.249221296297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45967.249221296297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45967.249221296297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45967.249221296297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45967.249221296297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45967.249221296297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45967.249221296297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45967.249221296297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45967.249221296297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45967.249221296297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45967.249221296297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45967.249221296297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45967.249221296297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45967.249221296297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45967.249221296297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45967.249221296297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45967.249221296297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45967.249221296297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45967.249221296297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45967.249221296297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45967.249221296297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45967.249221296297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45967.249221296297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45967.249221296297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45967.249221296297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45967.249221296297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45967.249221296297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45967.249221296297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45967.249221296297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45967.249221296297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45967.249221296297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45967.249221296297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45967.249221296297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45967.249221296297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45967.249221296297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45967.249221296297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45967.249221296297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45967.249221296297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45967.249221296297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45967.249221296297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45967.249221296297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45967.249221296297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45967.249221296297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45967.249221296297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45967.249221296297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45967.249221296297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45967.249221296297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45967.249221296297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45967.249221296297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45967.249221296297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45967.249221296297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45967.249221296297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45967.249221296297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45967.249221296297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45967.249221296297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45967.249221296297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45967.249221296297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45967.249221296297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45967.249221296297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45967.249221296297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45967.249221296297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45967.249221296297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45967.249221296297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45967.249221296297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45967.249221296297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45967.249221296297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45967.249221296297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45967.249221296297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45967.249221296297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45967.249221296297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45967.249221296297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45967.249221296297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45967.249221296297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45967.249221296297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45967.249221296297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45967.249221296297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45967.249221296297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45967.249221296297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45967.249221296297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45967.249221296297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45967.249221296297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45967.249221296297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45967.249221296297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45967.249221296297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45967.249221296297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45967.249221296297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45967.249221296297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45967.249221296297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45967.249221296297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45967.249221296297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45967.249221296297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45967.249221296297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45967.249221296297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45967.249221296297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45967.249221296297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45967.249221296297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45967.249221296297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45967.249221296297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45967.249221296297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45967.249221296297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45967.249221296297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45967.249221296297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45967.249221296297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45967.249221296297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45967.249221296297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45967.249221296297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45967.249221296297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45967.249221296297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45967.249221296297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45967.249221296297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45967.249221296297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45967.249221296297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45967.249221296297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45967.249221296297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45967.249221296297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45967.249221296297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45967.249221296297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45967.249221296297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45967.249221296297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45967.249221296297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45967.249221296297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45967.249221296297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45967.249221296297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45967.249221296297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45967.249221296297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45967.249221296297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45967.249221296297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45967.249221296297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45967.249221296297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45967.249221296297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45967.249221296297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45967.249221296297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45967.249221296297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45967.249221296297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45967.249221296297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45967.249221296297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45967.249221296297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45967.249221296297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45967.249221296297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45967.249221296297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45967.249221296297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45967.249221296297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45967.249221296297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45967.249221296297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45967.249221296297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45967.249221296297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45967.249221296297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45967.249221296297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45967.249221296297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45967.249221296297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45967.249221296297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45967.249221296297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45967.249221296297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45967.249221296297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45967.249221296297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45967.249221296297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45967.249221296297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45967.249221296297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45967.249221296297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45967.249221296297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45967.249221296297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45967.249221296297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45967.249221296297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45967.249221296297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45967.249221296297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45967.249221296297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45967.249221296297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45967.249221296297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45967.249221296297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45967.249221296297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45967.249221296297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45967.249221296297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45967.249221296297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45967.249221296297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45967.249221296297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45967.249221296297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45967.249221296297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45967.249221296297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45967.249221296297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45967.249221296297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45967.249221296297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45967.249221296297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45967.249221296297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45967.249221296297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45967.249221296297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45967.249221296297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45967.249221296297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45967.249221296297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45967.249221296297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45967.249221296297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45967.249221296297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45967.249221296297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45967.249221296297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45967.249221296297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45967.249221296297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45967.249221296297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45967.249221296297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45967.249221296297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45967.249221296297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45967.249221296297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45967.249221296297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45967.249221296297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45967.249221296297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45967.249221296297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45967.249221296297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45967.249221296297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45967.249221296297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45967.249221296297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45967.249221296297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45967.249221296297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45967.249221296297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45967.249221296297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45967.249221296297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45967.249221296297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45967.249221296297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45967.249221296297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45967.249221296297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45967.249221296297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45967.249221296297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45967.249221296297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45967.249221296297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45967.249221296297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45967.249221296297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45967.249221296297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45967.249221296297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45967.249221296297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45967.249221296297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45967.249221296297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45967.249221296297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45967.249221296297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45967.249221296297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45967.249221296297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45967.249221296297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45967.249221296297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45967.249221296297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45967.249221296297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45967.249221296297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45967.249221296297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45967.249221296297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45967.249221296297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45967.249221296297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45967.249221296297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45967.249221296297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45967.249221296297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45967.249221296297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45967.249221296297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45967.249221296297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45967.249221296297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45967.249221296297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45967.249221296297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45967.249221296297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45967.249221296297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45967.249221296297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45967.249221296297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45967.249221296297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45967.249221296297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45967.249221296297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45967.249221296297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45967.249221296297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45967.249221296297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45967.249221296297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45967.249221296297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45967.249221296297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45967.249221296297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45967.249221296297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45967.249221296297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45967.249221296297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45967.249221296297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45967.249221296297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45967.249221296297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45967.249221296297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45967.249221296297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45967.249221296297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45967.249221296297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45967.249221296297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45967.249221296297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45967.249221296297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45967.249221296297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45967.249221296297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45967.249221296297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45967.249221296297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45967.249221296297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45967.249221296297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45967.249221296297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45967.249221296297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45967.249221296297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45967.249221296297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45967.249221296297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45967.249221296297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45967.249221296297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45967.249221296297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45967.249221296297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45967.249221296297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45967.249221296297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45967.249221296297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45967.249221296297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45967.249221296297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45967.249221296297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45967.249221296297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45967.249221296297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45967.249221296297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45967.249221296297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45967.249221296297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45967.249221296297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45967.249221296297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45967.249221296297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45967.249221296297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45967.249221296297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45967.249221296297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45967.249221296297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45967.249221296297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45967.249221296297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45967.249221296297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45967.249221296297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45967.249221296297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45967.249221296297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45967.249221296297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45967.249221296297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45967.249221296297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45967.249221296297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45967.249221296297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45967.249221296297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45967.249221296297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45967.249221296297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45967.249221296297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45967.249221296297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45967.249221296297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45967.249221296297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45967.249221296297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45967.249221296297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45967.249221296297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45967.249221296297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45967.249221296297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45967.249221296297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45967.249221296297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45967.249221296297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45967.249221296297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45967.249221296297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45967.249221296297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45967.249221296297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45967.249221296297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45967.249221296297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45967.249221296297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45967.249221296297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45967.249221296297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45967.249221296297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45967.249221296297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45967.249221296297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45967.249221296297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45967.249221296297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45967.249221296297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45967.249221296297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45967.249221296297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45967.249221296297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45967.249221296297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45967.249221296297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45967.249221296297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45967.249221296297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45967.249221296297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45967.249221296297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45967.249221296297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45967.249221296297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45967.249221296297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45967.249221296297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45967.249221296297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45967.249221296297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45967.249221296297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45967.249221296297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45967.249221296297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45967.249221296297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45967.249221296297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45967.249221296297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45967.249221296297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45967.249221296297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45967.249221296297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45967.249221296297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45967.249221296297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45967.249221296297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45967.249221296297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45967.249221296297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45967.249221296297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45967.249221296297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45967.249221296297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45967.249221296297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45967.249221296297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45967.249221296297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45967.249221296297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45967.249221296297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45967.249221296297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45967.249221296297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45967.249221296297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45967.249221296297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45967.249221296297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45967.249221296297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45967.249221296297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45967.249221296297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45967.249221296297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45967.249221296297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45967.249221296297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45967.249221296297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45967.249221296297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45967.249221296297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45967.249221296297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45967.249221296297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45967.249221296297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45967.249221296297</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45967.249221296297</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45967.249221296297</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45967.249221296297</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39111</v>
      </c>
      <c r="B2" s="92" t="str">
        <f>IFERROR(VLOOKUP(D2,DB!A:K,11,0),"")</f>
        <v>R4</v>
      </c>
      <c r="C2" s="94">
        <v>1</v>
      </c>
      <c r="D2" s="92" t="s">
        <v>35092</v>
      </c>
      <c r="E2" s="95" t="s">
        <v>39021</v>
      </c>
      <c r="F2" s="96">
        <v>45703.480717592596</v>
      </c>
      <c r="G2" s="97">
        <f ca="1">IFERROR(NOW()-F2,"")</f>
        <v>263.76850370370084</v>
      </c>
      <c r="H2" s="96">
        <v>45703.474768518521</v>
      </c>
      <c r="I2" s="96" t="str">
        <f>IFERROR(VLOOKUP(D2,DB!A:F,6,0),"")</f>
        <v>SCECO</v>
      </c>
      <c r="J2" s="96" t="str">
        <f>IFERROR(VLOOKUP(D2,DB!A:G,7,0),"")</f>
        <v>Dead</v>
      </c>
      <c r="K2" s="98" t="s">
        <v>39112</v>
      </c>
      <c r="L2" s="92" t="str">
        <f>IFERROR(VLOOKUP(D2,DB!A:I,9,0),"")</f>
        <v>Latis</v>
      </c>
    </row>
    <row r="3" spans="1:16" ht="15" customHeight="1">
      <c r="A3" s="116" t="s">
        <v>39113</v>
      </c>
      <c r="B3" s="116" t="str">
        <f>IFERROR(VLOOKUP(D3,DB!A:K,11,0),"")</f>
        <v>R4</v>
      </c>
      <c r="C3" s="117">
        <v>1</v>
      </c>
      <c r="D3" s="92" t="s">
        <v>36846</v>
      </c>
      <c r="E3" s="95" t="s">
        <v>39021</v>
      </c>
      <c r="F3" s="120">
        <v>45966.783495370371</v>
      </c>
      <c r="G3" s="121">
        <f ca="1">IFERROR(NOW()-F3,"")</f>
        <v>0.46572592592565343</v>
      </c>
      <c r="H3" s="120">
        <v>45966.777777777781</v>
      </c>
      <c r="I3" s="116" t="str">
        <f>IFERROR(VLOOKUP(D3,DB!A:F,6,0),"")</f>
        <v>Generator-SG</v>
      </c>
      <c r="J3" s="116" t="str">
        <f>IFERROR(VLOOKUP(D3,DB!A:G,7,0),"")</f>
        <v>Dead</v>
      </c>
      <c r="K3" s="122" t="s">
        <v>39114</v>
      </c>
      <c r="L3" s="118" t="str">
        <f>IFERROR(VLOOKUP(D3,DB!A:I,9,0),"")</f>
        <v>Latis</v>
      </c>
    </row>
    <row r="4" spans="1:16" ht="15" customHeight="1">
      <c r="A4" s="116" t="s">
        <v>39115</v>
      </c>
      <c r="B4" s="116" t="str">
        <f>IFERROR(VLOOKUP(D4,DB!A:K,11,0),"")</f>
        <v>R4</v>
      </c>
      <c r="C4" s="117">
        <v>1</v>
      </c>
      <c r="D4" s="92" t="s">
        <v>36478</v>
      </c>
      <c r="E4" s="95" t="s">
        <v>39021</v>
      </c>
      <c r="F4" s="120">
        <v>45966.923611111109</v>
      </c>
      <c r="G4" s="121">
        <f ca="1">IFERROR(NOW()-F4,"")</f>
        <v>0.32561018518754281</v>
      </c>
      <c r="H4" s="120">
        <v>45966.917939814812</v>
      </c>
      <c r="I4" s="116" t="str">
        <f>IFERROR(VLOOKUP(D4,DB!A:F,6,0),"")</f>
        <v>Generator-SG</v>
      </c>
      <c r="J4" s="116" t="str">
        <f>IFERROR(VLOOKUP(D4,DB!A:G,7,0),"")</f>
        <v>Dead</v>
      </c>
      <c r="K4" s="98" t="s">
        <v>39116</v>
      </c>
      <c r="L4" s="118" t="str">
        <f>IFERROR(VLOOKUP(D4,DB!A:I,9,0),"")</f>
        <v>Latis</v>
      </c>
    </row>
    <row r="5" spans="1:16" ht="15" customHeight="1">
      <c r="A5" s="116"/>
      <c r="B5" s="116" t="str">
        <f>IFERROR(VLOOKUP(D5,DB!A:K,11,0),"")</f>
        <v/>
      </c>
      <c r="C5" s="117"/>
      <c r="D5" s="92"/>
      <c r="E5" s="95"/>
      <c r="F5" s="120"/>
      <c r="G5" s="121">
        <f ca="1">IFERROR(NOW()-F5,"")</f>
        <v>45967.249221296297</v>
      </c>
      <c r="H5" s="120"/>
      <c r="I5" s="116" t="str">
        <f>IFERROR(VLOOKUP(D5,DB!A:F,6,0),"")</f>
        <v/>
      </c>
      <c r="J5" s="116" t="str">
        <f>IFERROR(VLOOKUP(D5,DB!A:G,7,0),"")</f>
        <v/>
      </c>
      <c r="K5" s="122"/>
      <c r="L5" s="118" t="str">
        <f>IFERROR(VLOOKUP(D5,DB!A:I,9,0),"")</f>
        <v/>
      </c>
    </row>
    <row r="6" spans="1:16" ht="15" customHeight="1">
      <c r="A6" s="116"/>
      <c r="B6" s="116" t="str">
        <f>IFERROR(VLOOKUP(D6,DB!A:K,11,0),"")</f>
        <v/>
      </c>
      <c r="C6" s="117"/>
      <c r="D6" s="92"/>
      <c r="E6" s="95"/>
      <c r="F6" s="120"/>
      <c r="G6" s="121">
        <f ca="1">IFERROR(NOW()-F6,"")</f>
        <v>45967.249221296297</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45967.249221296297</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45967.249221296297</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45967.249221296297</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45967.249221296297</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45967.249221296297</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45967.249221296297</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45967.249221296297</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45967.249221296297</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45967.249221296297</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45967.249221296297</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45967.249221296297</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45967.249221296297</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45967.249221296297</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45967.249221296297</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45967.249221296297</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45967.249221296297</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45967.249221296297</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45967.249221296297</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119"/>
      <c r="F25" s="120"/>
      <c r="G25" s="121">
        <f ca="1">IFERROR(NOW()-F25,"")</f>
        <v>45967.249221296297</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119"/>
      <c r="F26" s="120"/>
      <c r="G26" s="121">
        <f ca="1">IFERROR(NOW()-F26,"")</f>
        <v>45967.249221296297</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118"/>
      <c r="E27" s="119"/>
      <c r="F27" s="120"/>
      <c r="G27" s="121">
        <f ca="1">IFERROR(NOW()-F27,"")</f>
        <v>45967.249221296297</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45967.249221296297</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45967.249221296297</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45967.249221296297</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45967.249221296297</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45967.249221296297</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45967.249221296297</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45967.249221296297</v>
      </c>
      <c r="H34" s="120"/>
      <c r="I34" s="116" t="str">
        <f>IFERROR(VLOOKUP(D34,DB!A:F,6,0),"")</f>
        <v/>
      </c>
      <c r="J34" s="116" t="str">
        <f>IFERROR(VLOOKUP(D34,DB!A:G,7,0),"")</f>
        <v/>
      </c>
      <c r="K34" s="122"/>
      <c r="L34" s="118" t="str">
        <f>IFERROR(VLOOKUP(D34,DB!A:I,9,0),"")</f>
        <v/>
      </c>
    </row>
    <row r="35" spans="1:12" ht="15" customHeight="1">
      <c r="A35" s="123"/>
      <c r="B35" s="123" t="str">
        <f>IFERROR(VLOOKUP(D35,DB!A:K,11,0),"")</f>
        <v/>
      </c>
      <c r="C35" s="124"/>
      <c r="D35" s="125"/>
      <c r="E35" s="126"/>
      <c r="F35" s="127"/>
      <c r="G35" s="128">
        <f ca="1">IFERROR(NOW()-F35,"")</f>
        <v>45967.249221296297</v>
      </c>
      <c r="H35" s="127"/>
      <c r="I35" s="123" t="str">
        <f>IFERROR(VLOOKUP(D35,DB!A:F,6,0),"")</f>
        <v/>
      </c>
      <c r="J35" s="123" t="str">
        <f>IFERROR(VLOOKUP(D35,DB!A:G,7,0),"")</f>
        <v/>
      </c>
      <c r="K35" s="129"/>
      <c r="L35" s="125" t="str">
        <f>IFERROR(VLOOKUP(D35,DB!A:I,9,0),"")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tabSelected="1" workbookViewId="0">
      <selection activeCell="A6" sqref="A6:XFD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39117</v>
      </c>
      <c r="B2" s="37" t="str">
        <f>IFERROR(VLOOKUP(D2,DB!A:K,11,0),"")</f>
        <v>R5</v>
      </c>
      <c r="C2" s="37">
        <v>3</v>
      </c>
      <c r="D2" s="115" t="s">
        <v>36011</v>
      </c>
      <c r="E2" s="37" t="s">
        <v>39021</v>
      </c>
      <c r="F2" s="38">
        <v>45891.832060185188</v>
      </c>
      <c r="G2" s="138">
        <f ca="1">IFERROR(NOW()-F2,"")</f>
        <v>75.417160995370068</v>
      </c>
      <c r="H2" s="38">
        <v>45891.790393518517</v>
      </c>
      <c r="I2" s="37" t="str">
        <f>IFERROR(VLOOKUP(D2,DB!A:F,6,0),"")</f>
        <v>Generator-SG</v>
      </c>
      <c r="J2" s="37" t="str">
        <f>IFERROR(VLOOKUP(D2,DB!A:G,7,0),"")</f>
        <v>Vandalized</v>
      </c>
      <c r="K2" s="37" t="s">
        <v>39118</v>
      </c>
      <c r="L2" s="37" t="str">
        <f>IFERROR(VLOOKUP(D2,DB!A:I,9,0),"")</f>
        <v>Latis</v>
      </c>
      <c r="M2" s="114"/>
    </row>
    <row r="3" spans="1:13" ht="30.75">
      <c r="A3" s="37" t="s">
        <v>39119</v>
      </c>
      <c r="B3" s="37" t="str">
        <f>IFERROR(VLOOKUP(D3,DB!A:K,11,0),"")</f>
        <v>R5</v>
      </c>
      <c r="C3" s="37">
        <v>1</v>
      </c>
      <c r="D3" s="37" t="s">
        <v>33268</v>
      </c>
      <c r="E3" s="37" t="s">
        <v>39102</v>
      </c>
      <c r="F3" s="38">
        <v>45926.188877314817</v>
      </c>
      <c r="G3" s="138">
        <f t="shared" ref="G3" ca="1" si="0">IFERROR(NOW()-F3,"")</f>
        <v>41.060343981480401</v>
      </c>
      <c r="H3" s="38">
        <v>45926.158159722225</v>
      </c>
      <c r="I3" s="37" t="str">
        <f>IFERROR(VLOOKUP(D3,DB!A:F,6,0),"")</f>
        <v>SCECO</v>
      </c>
      <c r="J3" s="37" t="str">
        <f>IFERROR(VLOOKUP(D3,DB!A:G,7,0),"")</f>
        <v>Good</v>
      </c>
      <c r="K3" s="37" t="s">
        <v>39120</v>
      </c>
      <c r="L3" s="37" t="str">
        <f>IFERROR(VLOOKUP(D3,DB!A:I,9,0),"")</f>
        <v>Latis</v>
      </c>
      <c r="M3" s="114"/>
    </row>
    <row r="4" spans="1:13" ht="48" customHeight="1">
      <c r="A4" s="146" t="s">
        <v>39121</v>
      </c>
      <c r="B4" s="146" t="str">
        <f>IFERROR(VLOOKUP(D4,DB!A:K,11,0),"")</f>
        <v>R5</v>
      </c>
      <c r="C4" s="146">
        <v>1</v>
      </c>
      <c r="D4" s="146" t="s">
        <v>34758</v>
      </c>
      <c r="E4" s="146" t="s">
        <v>39102</v>
      </c>
      <c r="F4" s="147">
        <v>45948.661111111112</v>
      </c>
      <c r="G4" s="148">
        <f ca="1">IFERROR(NOW()-F4,"")</f>
        <v>18.588110185184632</v>
      </c>
      <c r="H4" s="147">
        <v>45948.661111111112</v>
      </c>
      <c r="I4" s="146" t="str">
        <f>IFERROR(VLOOKUP(D4,DB!A:F,6,0),"")</f>
        <v>SCECO</v>
      </c>
      <c r="J4" s="146" t="str">
        <f>IFERROR(VLOOKUP(D4,DB!A:G,7,0),"")</f>
        <v>Dead</v>
      </c>
      <c r="K4" s="146" t="s">
        <v>39122</v>
      </c>
      <c r="L4" s="146" t="str">
        <f>IFERROR(VLOOKUP(D4,DB!A:I,9,0),"")</f>
        <v>Latis</v>
      </c>
    </row>
    <row r="5" spans="1:13" ht="15">
      <c r="A5" s="146" t="s">
        <v>39123</v>
      </c>
      <c r="B5" s="146" t="str">
        <f>IFERROR(VLOOKUP(D5,DB!A:K,11,0),"")</f>
        <v>R5</v>
      </c>
      <c r="C5" s="146">
        <v>1</v>
      </c>
      <c r="D5" s="146" t="s">
        <v>32330</v>
      </c>
      <c r="E5" s="146" t="s">
        <v>39021</v>
      </c>
      <c r="F5" s="147">
        <v>45966.952418981484</v>
      </c>
      <c r="G5" s="148">
        <f ca="1">IFERROR(NOW()-F5,"")</f>
        <v>0.29680219907459104</v>
      </c>
      <c r="H5" s="147">
        <v>45966.946793981479</v>
      </c>
      <c r="I5" s="146" t="str">
        <f>IFERROR(VLOOKUP(D5,DB!A:F,6,0),"")</f>
        <v>SCECO</v>
      </c>
      <c r="J5" s="146" t="str">
        <f>IFERROR(VLOOKUP(D5,DB!A:G,7,0),"")</f>
        <v>Dead</v>
      </c>
      <c r="K5" s="146" t="s">
        <v>39124</v>
      </c>
      <c r="L5" s="146" t="str">
        <f>IFERROR(VLOOKUP(D5,DB!A:I,9,0),"")</f>
        <v>Latis</v>
      </c>
    </row>
    <row r="6" spans="1:13" ht="15">
      <c r="A6" s="146"/>
      <c r="B6" s="146" t="str">
        <f>IFERROR(VLOOKUP(D6,DB!A:K,11,0),"")</f>
        <v/>
      </c>
      <c r="C6" s="146"/>
      <c r="D6" s="146"/>
      <c r="E6" s="146"/>
      <c r="F6" s="147"/>
      <c r="G6" s="148">
        <f ca="1">IFERROR(NOW()-F6,"")</f>
        <v>45967.249221180558</v>
      </c>
      <c r="H6" s="147"/>
      <c r="I6" s="146" t="str">
        <f>IFERROR(VLOOKUP(D6,DB!A:F,6,0),"")</f>
        <v/>
      </c>
      <c r="J6" s="146" t="str">
        <f>IFERROR(VLOOKUP(D6,DB!A:G,7,0),"")</f>
        <v/>
      </c>
      <c r="K6" s="146"/>
      <c r="L6" s="146" t="str">
        <f>IFERROR(VLOOKUP(D6,DB!A:I,9,0),"")</f>
        <v/>
      </c>
    </row>
    <row r="7" spans="1:13" ht="15">
      <c r="A7" s="146"/>
      <c r="B7" s="146"/>
      <c r="C7" s="146"/>
      <c r="D7" s="146"/>
      <c r="E7" s="146"/>
      <c r="F7" s="147"/>
      <c r="G7" s="148">
        <f ca="1">IFERROR(NOW()-F7,"")</f>
        <v>45967.249221180558</v>
      </c>
      <c r="H7" s="147"/>
      <c r="I7" s="146" t="str">
        <f>IFERROR(VLOOKUP(D7,DB!A:F,6,0),"")</f>
        <v/>
      </c>
      <c r="J7" s="146" t="str">
        <f>IFERROR(VLOOKUP(D7,DB!A:G,7,0),"")</f>
        <v/>
      </c>
      <c r="K7" s="146"/>
      <c r="L7" s="146" t="str">
        <f>IFERROR(VLOOKUP(D7,DB!A:I,9,0),"")</f>
        <v/>
      </c>
    </row>
    <row r="8" spans="1:13" ht="15">
      <c r="A8" s="146"/>
      <c r="B8" s="146" t="str">
        <f>IFERROR(VLOOKUP(D8,DB!A:K,11,0),"")</f>
        <v/>
      </c>
      <c r="C8" s="146"/>
      <c r="D8" s="146"/>
      <c r="E8" s="146"/>
      <c r="F8" s="147"/>
      <c r="G8" s="148">
        <f ca="1">IFERROR(NOW()-F8,"")</f>
        <v>45967.249221180558</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45967.249221296297</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45967.249221296297</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45967.249221296297</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45967.249221296297</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45967.249221296297</v>
      </c>
      <c r="H13" s="147"/>
      <c r="I13" s="146" t="str">
        <f>IFERROR(VLOOKUP(D13,DB!A:F,6,0),"")</f>
        <v/>
      </c>
      <c r="J13" s="146" t="str">
        <f>IFERROR(VLOOKUP(D13,DB!A:G,7,0),"")</f>
        <v/>
      </c>
      <c r="K13" s="146"/>
      <c r="L13" s="146" t="str">
        <f>IFERROR(VLOOKUP(D13,DB!A:I,9,0),"")</f>
        <v/>
      </c>
    </row>
    <row r="14" spans="1:13" ht="15.75">
      <c r="A14" s="146"/>
      <c r="B14" s="146" t="str">
        <f>IFERROR(VLOOKUP(D14,DB!A:K,11,0),"")</f>
        <v/>
      </c>
      <c r="C14" s="146"/>
      <c r="D14" s="164"/>
      <c r="E14" s="146"/>
      <c r="F14" s="147"/>
      <c r="G14" s="148">
        <f ca="1">IFERROR(NOW()-F14,"")</f>
        <v>45967.249221296297</v>
      </c>
      <c r="H14" s="147"/>
      <c r="I14" s="146" t="str">
        <f>IFERROR(VLOOKUP(D14,DB!A:F,6,0),"")</f>
        <v/>
      </c>
      <c r="J14" s="146" t="str">
        <f>IFERROR(VLOOKUP(D14,DB!A:G,7,0),"")</f>
        <v/>
      </c>
      <c r="K14" s="146"/>
      <c r="L14" s="146" t="str">
        <f>IFERROR(VLOOKUP(D14,DB!A:I,9,0),"")</f>
        <v/>
      </c>
    </row>
    <row r="15" spans="1:13" ht="15">
      <c r="A15" s="146"/>
      <c r="B15" s="146" t="str">
        <f>IFERROR(VLOOKUP(D15,DB!A:K,11,0),"")</f>
        <v/>
      </c>
      <c r="C15" s="146"/>
      <c r="D15" s="146"/>
      <c r="E15" s="146"/>
      <c r="F15" s="147"/>
      <c r="G15" s="148">
        <f ca="1">IFERROR(NOW()-F15,"")</f>
        <v>45967.249221296297</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45967.249221296297</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45967.249221296297</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45967.249221296297</v>
      </c>
      <c r="H18" s="147"/>
      <c r="I18" s="146" t="str">
        <f>IFERROR(VLOOKUP(D18,DB!A:F,6,0),"")</f>
        <v/>
      </c>
      <c r="J18" s="146" t="str">
        <f>IFERROR(VLOOKUP(D18,DB!A:G,7,0),"")</f>
        <v/>
      </c>
      <c r="K18" s="146"/>
      <c r="L18" s="146" t="str">
        <f>IFERROR(VLOOKUP(D18,DB!A:I,9,0),"")</f>
        <v/>
      </c>
    </row>
    <row r="19" spans="1:12" ht="15.75">
      <c r="A19" s="146"/>
      <c r="B19" s="146" t="str">
        <f>IFERROR(VLOOKUP(D19,DB!A:K,11,0),"")</f>
        <v/>
      </c>
      <c r="C19" s="146"/>
      <c r="D19" s="164"/>
      <c r="E19" s="146"/>
      <c r="F19" s="147"/>
      <c r="G19" s="148">
        <f ca="1">IFERROR(NOW()-F19,"")</f>
        <v>45967.249221296297</v>
      </c>
      <c r="H19" s="147"/>
      <c r="I19" s="146" t="str">
        <f>IFERROR(VLOOKUP(D19,DB!A:F,6,0),"")</f>
        <v/>
      </c>
      <c r="J19" s="146" t="str">
        <f>IFERROR(VLOOKUP(D19,DB!A:G,7,0),"")</f>
        <v/>
      </c>
      <c r="K19" s="146"/>
      <c r="L19" s="146" t="str">
        <f>IFERROR(VLOOKUP(D19,DB!A:I,9,0),"")</f>
        <v/>
      </c>
    </row>
    <row r="20" spans="1:12" ht="15">
      <c r="A20" s="146"/>
      <c r="B20" s="146" t="str">
        <f>IFERROR(VLOOKUP(D20,DB!A:K,11,0),"")</f>
        <v/>
      </c>
      <c r="C20" s="146"/>
      <c r="D20" s="146"/>
      <c r="E20" s="146"/>
      <c r="F20" s="147"/>
      <c r="G20" s="148">
        <f ca="1">IFERROR(NOW()-F20,"")</f>
        <v>45967.249221296297</v>
      </c>
      <c r="H20" s="147"/>
      <c r="I20" s="146" t="str">
        <f>IFERROR(VLOOKUP(D20,DB!A:F,6,0),"")</f>
        <v/>
      </c>
      <c r="J20" s="146" t="str">
        <f>IFERROR(VLOOKUP(D20,DB!A:G,7,0),"")</f>
        <v/>
      </c>
      <c r="K20" s="146"/>
      <c r="L20" s="146" t="str">
        <f>IFERROR(VLOOKUP(D20,DB!A:I,9,0),"")</f>
        <v/>
      </c>
    </row>
    <row r="21" spans="1:12" ht="15">
      <c r="A21" s="146"/>
      <c r="B21" s="146" t="str">
        <f>IFERROR(VLOOKUP(D21,DB!A:K,11,0),"")</f>
        <v/>
      </c>
      <c r="C21" s="146"/>
      <c r="D21"/>
      <c r="E21" s="146"/>
      <c r="F21" s="147"/>
      <c r="G21" s="148">
        <f ca="1">IFERROR(NOW()-F21,"")</f>
        <v>45967.249221296297</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45967.249221296297</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45967.249221296297</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45967.249221296297</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45967.249221296297</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45967.249221296297</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45967.249221296297</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45967.249221296297</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45967.249221296297</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45967.249221296297</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45967.249221296297</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45967.249221296297</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45967.249221296297</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45967.249221296297</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45967.249221296297</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45967.249221296297</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45967.249221296297</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45967.249221296297</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45967.249221296297</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45967.249221296297</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45967.249221296297</v>
      </c>
      <c r="H41" s="147"/>
      <c r="I41" s="146" t="str">
        <f>IFERROR(VLOOKUP(D41,DB!A:F,6,0),"")</f>
        <v/>
      </c>
      <c r="J41" s="146" t="str">
        <f>IFERROR(VLOOKUP(D41,DB!A:G,7,0),"")</f>
        <v/>
      </c>
      <c r="K41" s="146"/>
      <c r="L41" s="146" t="str">
        <f>IFERROR(VLOOKUP(D41,DB!A:I,9,0),"")</f>
        <v/>
      </c>
    </row>
    <row r="42" spans="1:12" ht="15">
      <c r="A42" s="152"/>
      <c r="B42" s="152" t="str">
        <f>IFERROR(VLOOKUP(D42,DB!A:K,11,0),"")</f>
        <v/>
      </c>
      <c r="C42" s="152"/>
      <c r="D42" s="152"/>
      <c r="E42" s="152"/>
      <c r="F42" s="153"/>
      <c r="G42" s="154">
        <f ca="1">IFERROR(NOW()-F42,"")</f>
        <v>45967.249221296297</v>
      </c>
      <c r="H42" s="153"/>
      <c r="I42" s="152" t="str">
        <f>IFERROR(VLOOKUP(D42,DB!A:F,6,0),"")</f>
        <v/>
      </c>
      <c r="J42" s="152" t="str">
        <f>IFERROR(VLOOKUP(D42,DB!A:G,7,0),"")</f>
        <v/>
      </c>
      <c r="K42" s="152"/>
      <c r="L42" s="152" t="str">
        <f>IFERROR(VLOOKUP(D42,DB!A:I,9,0),"")</f>
        <v/>
      </c>
    </row>
    <row r="43" spans="1:12" ht="15">
      <c r="A43" s="152"/>
      <c r="B43" s="152" t="str">
        <f>IFERROR(VLOOKUP(D43,DB!A:K,11,0),"")</f>
        <v/>
      </c>
      <c r="C43" s="152"/>
      <c r="D43" s="152"/>
      <c r="E43" s="152"/>
      <c r="F43" s="153"/>
      <c r="G43" s="154">
        <f ca="1">IFERROR(NOW()-F43,"")</f>
        <v>45967.249221296297</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45967.249221296297</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45967.249221296297</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45967.249221296297</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45967.249221296297</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45967.249221296297</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45967.249221296297</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45967.249221296297</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45967.249221296297</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45967.249221296297</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45967.249221296297</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45967.249221296297</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45967.249221296297</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45967.249221296297</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45967.249221296297</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45967.249221296297</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45967.249221296297</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45967.249221296297</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45967.249221296297</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45967.249221296297</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45967.249221296297</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45967.249221296297</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45967.249221296297</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45967.249221296297</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45967.249221296297</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45967.249221296297</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45967.249221296297</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45967.249221296297</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45967.249221296297</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45967.249221296297</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45967.249221296297</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45967.249221296297</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45967.249221296297</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45967.249221296297</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45967.249221296297</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45967.249221296297</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45967.249221296297</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45967.249221296297</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45967.249221296297</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45967.249221296297</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45967.249221296297</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45967.249221296297</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45967.249221296297</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45967.249221296297</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45967.249221296297</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45967.249221296297</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45967.249221296297</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45967.249221296297</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45967.249221296297</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45967.249221296297</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45967.249221296297</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45967.249221296297</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45967.249221296297</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45967.249221296297</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45967.249221296297</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45967.249221296297</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45967.249221296297</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45967.249221296297</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45967.249221296297</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45967.249221296297</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45967.249221296297</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45967.249221296297</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45967.249221296297</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45967.249221296297</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45967.249221296297</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45967.249221296297</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45967.249221296297</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45967.249221296297</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45967.249221296297</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45967.249221296297</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45967.249221296297</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45967.249221296297</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45967.249221296297</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45967.249221296297</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45967.249221296297</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45967.249221296297</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45967.249221296297</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45967.249221296297</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45967.249221296297</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45967.249221296297</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45967.249221296297</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45967.249221296297</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45967.249221296297</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45967.249221296297</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45967.249221296297</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45967.249221296297</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45967.249221296297</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45967.249221296297</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45967.249221296297</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45967.249221296297</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45967.249221296297</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45967.249221296297</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45967.249221296297</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45967.249221296297</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45967.249221296297</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45967.249221296297</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45967.249221296297</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45967.249221296297</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45967.249221296297</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45967.249221296297</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45967.249221296297</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45967.249221296297</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45967.249221296297</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45967.249221296297</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45967.249221296297</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45967.249221296297</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45967.249221296297</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45967.249221296297</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45967.249221296297</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45967.249221296297</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45967.249221296297</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45967.249221296297</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45967.249221296297</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45967.249221296297</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45967.249221296297</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45967.249221296297</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45967.249221296297</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45967.249221296297</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45967.249221296297</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45967.249221296297</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45967.249221296297</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45967.249221296297</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45967.249221296297</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45967.249221296297</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45967.249221296297</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45967.249221296297</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45967.249221296297</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45967.249221296297</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45967.249221296297</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45967.249221296297</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45967.249221296297</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45967.249221296297</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45967.249221296297</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45967.249221296297</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45967.249221296297</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45967.249221296297</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45967.249221296297</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45967.249221296297</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45967.249221296297</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45967.249221296297</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45967.249221296297</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45967.249221296297</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45967.249221296297</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45967.249221296297</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45967.249221296297</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45967.249221296297</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45967.249221296297</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45967.249221296297</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45967.249221296297</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45967.249221296297</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45967.249221296297</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45967.249221296297</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45967.249221296297</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45967.249221296297</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45967.249221296297</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45967.249221296297</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45967.249221296297</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45967.249221296297</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45967.249221296297</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45967.249221296297</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45967.249221296297</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45967.249221296297</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45967.249221296297</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45967.249221296297</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45967.249221296297</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45967.249221296297</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45967.249221296297</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45967.249221296297</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45967.249221296297</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45967.249221296297</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45967.249221296297</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45967.249221296297</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45967.249221296297</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45967.249221296297</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45967.249221296297</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45967.249221296297</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45967.249221296297</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45967.249221296297</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45967.249221296297</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45967.249221296297</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45967.249221296297</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45967.249221296297</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45967.249221296297</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45967.249221296297</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45967.249221296297</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45967.249221296297</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45967.249221296297</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45967.249221296297</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45967.249221296297</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45967.249221296297</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45967.249221296297</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45967.249221296297</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45967.249221296297</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45967.249221296297</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45967.249221296297</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45967.249221296297</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45967.249221296297</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45967.249221296297</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45967.249221296297</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45967.249221296297</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45967.249221296297</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45967.249221296297</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45967.249221296297</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45967.249221296297</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45967.249221296297</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45967.249221296297</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45967.249221296297</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45967.249221296297</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45967.249221296297</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45967.249221296297</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45967.249221296297</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45967.249221296297</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45967.249221296297</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45967.249221296297</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45967.249221296297</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45967.249221296297</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45967.249221296297</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45967.249221296297</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45967.249221296297</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45967.249221296297</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45967.249221296297</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45967.249221296297</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45967.249221296297</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45967.249221296297</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45967.249221296297</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45967.249221296297</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45967.249221296297</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45967.249221296297</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45967.249221296297</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45967.249221296297</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45967.249221296297</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45967.249221296297</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45967.249221296297</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45967.249221296297</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45967.249221296297</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45967.249221296297</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45967.249221296297</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45967.249221296297</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45967.249221296297</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45967.249221296297</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45967.249221296297</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45967.249221296297</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45967.249221296297</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45967.249221296297</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45967.249221296297</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45967.249221296297</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45967.249221296297</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45967.249221296297</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45967.249221296297</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45967.249221296297</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45967.249221296297</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45967.249221296297</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45967.249221296297</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45967.249221296297</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45967.249221296297</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45967.249221296297</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45967.249221296297</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45967.249221296297</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45967.249221296297</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45967.249221296297</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45967.249221296297</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45967.249221296297</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45967.249221296297</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45967.249221296297</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45967.249221296297</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45967.249221296297</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45967.249221296297</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45967.249221296297</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45967.249221296297</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45967.249221296297</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45967.249221296297</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45967.249221296297</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45967.249221296297</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45967.249221296297</v>
      </c>
      <c r="H316" s="153"/>
      <c r="I316" s="152" t="str">
        <f>IFERROR(VLOOKUP(D316,DB!A:F,6,0),"")</f>
        <v/>
      </c>
      <c r="J316" s="152" t="str">
        <f>IFERROR(VLOOKUP(D316,DB!A:G,7,0),"")</f>
        <v/>
      </c>
      <c r="K316" s="152"/>
      <c r="L316" s="152" t="str">
        <f>IFERROR(VLOOKUP(D316,DB!A:I,9,0),"")</f>
        <v/>
      </c>
    </row>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6" ht="15"/>
    <row r="427" ht="15"/>
    <row r="428" ht="15"/>
    <row r="429" ht="15"/>
    <row r="430" ht="15"/>
    <row r="431" ht="15"/>
    <row r="432" ht="15"/>
    <row r="433" ht="15"/>
    <row r="434" ht="15"/>
    <row r="435" ht="15"/>
    <row r="436"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6" ht="15"/>
    <row r="527" ht="15"/>
    <row r="528" ht="15"/>
    <row r="529" ht="15"/>
    <row r="530" ht="15"/>
    <row r="555" ht="15"/>
    <row r="556" ht="15"/>
    <row r="557" ht="15"/>
    <row r="558" ht="15"/>
    <row r="559" ht="15"/>
    <row r="560" ht="15"/>
    <row r="561" ht="15"/>
    <row r="562" ht="15"/>
    <row r="563" ht="15"/>
    <row r="564" ht="15"/>
    <row r="565"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854" ht="15"/>
    <row r="855" ht="15"/>
    <row r="856" ht="15"/>
    <row r="857" ht="15"/>
    <row r="858" ht="15"/>
    <row r="859" ht="15"/>
    <row r="860"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7" ht="15"/>
    <row r="1078" ht="15"/>
    <row r="1079" ht="15"/>
    <row r="1081" ht="15"/>
    <row r="1082" ht="15"/>
    <row r="1083" ht="15"/>
    <row r="1084" ht="15"/>
    <row r="1085" ht="15"/>
    <row r="1086" ht="15"/>
    <row r="1087" ht="15"/>
    <row r="1088" ht="15"/>
    <row r="1089" ht="15"/>
    <row r="1091" ht="15"/>
    <row r="1092" ht="15"/>
    <row r="1093" ht="15"/>
    <row r="1094" ht="15"/>
    <row r="1095" ht="15"/>
    <row r="1096" ht="15"/>
    <row r="1097" ht="15"/>
    <row r="1098" ht="15"/>
    <row r="1099" ht="15"/>
    <row r="1100" ht="15"/>
    <row r="1101" ht="15"/>
    <row r="1102" ht="15"/>
    <row r="1103" ht="15"/>
    <row r="1104" ht="15"/>
    <row r="1105" ht="15"/>
    <row r="1106" ht="15"/>
    <row r="1107" ht="15"/>
    <row r="1109" ht="15"/>
    <row r="1110" ht="15"/>
    <row r="1111" ht="15"/>
    <row r="1112" ht="15"/>
    <row r="1113" ht="15"/>
    <row r="1114"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1" ht="15"/>
    <row r="1192" ht="15"/>
    <row r="1193" ht="15"/>
    <row r="1196" ht="15"/>
    <row r="1197" ht="15"/>
    <row r="1200" ht="15"/>
    <row r="1201" ht="15"/>
    <row r="1202" ht="15"/>
    <row r="1203" ht="15"/>
    <row r="1204" ht="15"/>
    <row r="1205" ht="15"/>
    <row r="1206" ht="15"/>
    <row r="1207" ht="15"/>
    <row r="1208" ht="15"/>
    <row r="1214" ht="15"/>
    <row r="1215" ht="15"/>
    <row r="1216" ht="15"/>
    <row r="1217" ht="15"/>
    <row r="1218" ht="15"/>
    <row r="1219" ht="15"/>
    <row r="1220" ht="15"/>
    <row r="1221" ht="15"/>
    <row r="1222" ht="15"/>
    <row r="1230" ht="15"/>
    <row r="1231" ht="15"/>
    <row r="1232" ht="15"/>
    <row r="1233" ht="15"/>
    <row r="1234" ht="15"/>
    <row r="1235" ht="15"/>
    <row r="1236" ht="15"/>
    <row r="1237" ht="15"/>
    <row r="1238" ht="15"/>
    <row r="1239" ht="15"/>
    <row r="1240" ht="15"/>
    <row r="1241" ht="15"/>
    <row r="1242" ht="15"/>
    <row r="1243" ht="15"/>
    <row r="1244" ht="15"/>
    <row r="1245" ht="15"/>
    <row r="1246" ht="15"/>
    <row r="1248" ht="15"/>
    <row r="1249" ht="15"/>
    <row r="1251" ht="15"/>
    <row r="1252" ht="15"/>
    <row r="1253" ht="15"/>
    <row r="1254" ht="15"/>
  </sheetData>
  <dataValidations count="2">
    <dataValidation allowBlank="1" showInputMessage="1" showErrorMessage="1" sqref="E1" xr:uid="{920C6338-E771-4DAE-8C89-92A9093EA4DE}"/>
    <dataValidation type="list" allowBlank="1" showInputMessage="1" showErrorMessage="1" sqref="E2:E3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70"/>
      <c r="E2" s="103"/>
      <c r="F2" s="104"/>
      <c r="G2" s="75">
        <f ca="1">IFERROR(NOW()-F2,"-")</f>
        <v>45967.249221180558</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45967.249221180558</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45967.249221180558</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45967.249221180558</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45967.249221180558</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45967.249221180558</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45967.249221180558</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45967.249221180558</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45967.249221180558</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45967.249221180558</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45967.249221180558</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45967.249221180558</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45967.249221180558</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45967.249221180558</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45967.249221180558</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45967.249221180558</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45967.249221180558</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45967.249221180558</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45967.249221180558</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2025-11-06T03:00:53Z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